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CANTIDADES" sheetId="1" r:id="rId1"/>
    <sheet name="PRESU OFICIAL" sheetId="2" r:id="rId2"/>
    <sheet name="Hoja3" sheetId="3" r:id="rId3"/>
  </sheets>
  <definedNames>
    <definedName name="_xlnm.Print_Titles" localSheetId="0">'CANTIDADES'!$1:$11</definedName>
  </definedNames>
  <calcPr fullCalcOnLoad="1"/>
</workbook>
</file>

<file path=xl/sharedStrings.xml><?xml version="1.0" encoding="utf-8"?>
<sst xmlns="http://schemas.openxmlformats.org/spreadsheetml/2006/main" count="448" uniqueCount="176">
  <si>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</si>
  <si>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</si>
  <si>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</si>
  <si>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</si>
  <si>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 xml:space="preserve">PRESUPUESTO OFICIAL  PARA  OBRAS DE CERRAMIENTO PERIMETRAL - CASETA DE VIGILANCIA, </t>
  </si>
  <si>
    <t xml:space="preserve">VIAS Y PARQUEADERO  EN EL BIOTERIO SECTOR TULCAN Y REUBICACION DE MALLA EN PARQUEADERO DE INGENIERIAS </t>
  </si>
  <si>
    <t>SECTOR SUR Y EDIFICIO DE LABORATORIOS DE LA UNIVERSIDAD DEL CAUCA</t>
  </si>
  <si>
    <t>Octubre de 2010</t>
  </si>
  <si>
    <t>No.</t>
  </si>
  <si>
    <t>DESCRIPCION</t>
  </si>
  <si>
    <t>UNID.</t>
  </si>
  <si>
    <t>CANT.</t>
  </si>
  <si>
    <t>VR. UNITARIO</t>
  </si>
  <si>
    <t>VR. TOTAL</t>
  </si>
  <si>
    <t>I</t>
  </si>
  <si>
    <t>CERRAMIENTO BIOTERIO SECTOR TULCAN</t>
  </si>
  <si>
    <t>1.1</t>
  </si>
  <si>
    <t>Localización y replanteo</t>
  </si>
  <si>
    <t>ML</t>
  </si>
  <si>
    <t>1.2</t>
  </si>
  <si>
    <t>Excavación en material comun para viga en concreto ciclópeo, incluye retiro y bote de escombros, sección de la excavación 0.40 x 0.30</t>
  </si>
  <si>
    <t>M3</t>
  </si>
  <si>
    <t>1.3</t>
  </si>
  <si>
    <t>Concreto de 21 mpa - 3000 psi para viga de cimentación;  sección de la viga 0,20  x0,20</t>
  </si>
  <si>
    <t>1.4</t>
  </si>
  <si>
    <t>Suministro, figurado y colocación de acero de 3/8" y 1/4" para viga de cimentación</t>
  </si>
  <si>
    <t>KG</t>
  </si>
  <si>
    <t>1.5</t>
  </si>
  <si>
    <t>Concreto ciclópeo 3000 psi en piedra zajón,sección de la viga 0,40 x 0,30.  proporción 60 Ccto/ 40 piedra</t>
  </si>
  <si>
    <t>1.6</t>
  </si>
  <si>
    <t>Construcción e instalación de cerramiento en malla eslabonada calibre No.10, hueco 2" x 2", altura de la malla 2.00 mts, incluye angulo superior e inferior de 3/4" x 1/8", poste en tubería de cerramiento de 1 1/2", calibre No. 14, con longitud total del tubo = 3,00 mts; 4 hilos superiores en alambre de puas calibre 12,5 y  capuchón para tubo en aluminio de 1 1/2".  Todo el cerramiento pintada anticorrosivo y pintura de aceite</t>
  </si>
  <si>
    <t>1.7</t>
  </si>
  <si>
    <t>Perforación de viga de concreto para anclaje de posteadura de cerramiento;  profundidad aproximada 0,30, incluye aplicación de epóxico para fijación</t>
  </si>
  <si>
    <t>PTO</t>
  </si>
  <si>
    <t>1.8</t>
  </si>
  <si>
    <t xml:space="preserve">Construcción de muro en soga para cerramiento en ladrillo comun a la vista </t>
  </si>
  <si>
    <t>M2</t>
  </si>
  <si>
    <t>1.9</t>
  </si>
  <si>
    <t>Construcción de columnetas de confinamiento para muro perimetral dimensiones 0.15 x 0.20</t>
  </si>
  <si>
    <t>1.10</t>
  </si>
  <si>
    <t>Construcción de alfagía en concreto de 21 mpa  de 0.30 x 0.07, incluye refuerzo 3 longitudinales No. 3 y estribos en ese (S) cada 0.15 No. 2</t>
  </si>
  <si>
    <t>SUBTOTAL CERRAMIENTO</t>
  </si>
  <si>
    <t>II</t>
  </si>
  <si>
    <t>CASETA DE VIGILANCIA BIOTERIO TULCAN</t>
  </si>
  <si>
    <t>2.1</t>
  </si>
  <si>
    <t>2.2</t>
  </si>
  <si>
    <t>Descapote y retiro de material sobrante h. promedio = 0.40</t>
  </si>
  <si>
    <t>2.3</t>
  </si>
  <si>
    <t>Relleno en roca muerta compactada</t>
  </si>
  <si>
    <t>2.4</t>
  </si>
  <si>
    <t>2.5</t>
  </si>
  <si>
    <t>Excavación en material comun para viga de cimentación (en relleno realizado), incluye retiro y bote de escombros, sección de la excavación 0.20 x 0,25</t>
  </si>
  <si>
    <t>CONCRETOS</t>
  </si>
  <si>
    <t>2.6</t>
  </si>
  <si>
    <t>Concreto para columnas de f´c=21 Mpa , incluye formaleta, según diseños, sección de columna 0.12 x 0.20</t>
  </si>
  <si>
    <t>2.7</t>
  </si>
  <si>
    <t>Concreto para viga de amare de f´c=21 Mpa , incluye formaleta, según diseños, sección de columna 0.12 x 0.20</t>
  </si>
  <si>
    <t>2.8</t>
  </si>
  <si>
    <t>Concreto para viga cinta culata de f´c=21 Mpa , incluye formaleta, según diseños, sección de columna 0.10 x 0.15 y alfagía de 0.25 x 0.07 según diseño</t>
  </si>
  <si>
    <t>PISOS</t>
  </si>
  <si>
    <t>2.9</t>
  </si>
  <si>
    <t>Construcción de solado de limpieza en concreto 14 mpa, espesor = 0.07</t>
  </si>
  <si>
    <t>2.10</t>
  </si>
  <si>
    <t>Construcción de piso primario en concreto 1:2:3, espesor = 0.10</t>
  </si>
  <si>
    <t>2.11</t>
  </si>
  <si>
    <t>Construcción e instalación de piso en baldosa Alfa   fondo blanco, grano No.2, Dimensiones 0.30 x 0.30 junta perdida incluye tratamiento completo de acabado (destroncado, pulido, brillado y cristalizado).  Incluye mortero 1:4 de nivelación para pisos, espesor promedio = 0.035.</t>
  </si>
  <si>
    <t>2.12</t>
  </si>
  <si>
    <t>Guardaescoba en granito pulido recto h= 0,07</t>
  </si>
  <si>
    <t>CUBIERTA</t>
  </si>
  <si>
    <t>2.13</t>
  </si>
  <si>
    <t>Construcción de cubierta, estructura en perlin de 4 x 2 x 2 y teja de eternit</t>
  </si>
  <si>
    <t>2.14</t>
  </si>
  <si>
    <t>Construcción de cielo falso en Superboard 6 mm, Instalado sobre perfileria rodada calibre 24, cada 40 cm.  Incluye pintura  vinilo Tipo I a tres (3) manos; el cielo falso suspendido con cuelga rigida en angulo galvanizado, incluye andamios</t>
  </si>
  <si>
    <t>MAMPOSTERIA, REPELLOS , ENCHAPES Y PINTURA</t>
  </si>
  <si>
    <t>2.15</t>
  </si>
  <si>
    <t>Construcción de muro en ladrillo  común soga, mortero de pega 1:3</t>
  </si>
  <si>
    <t>2.16</t>
  </si>
  <si>
    <t>Repello mortero 1:3 para muros, espesor  promedio= 0.035</t>
  </si>
  <si>
    <t>2.17</t>
  </si>
  <si>
    <t>Pintura de muros en vinilo a tres manos, aplicación de base de  acrononal sobre repello</t>
  </si>
  <si>
    <t>2.18</t>
  </si>
  <si>
    <t>Enchape de muros  en cerámica de 0,20 x 0,20</t>
  </si>
  <si>
    <t>INSTALACIONES ELECTRICAS</t>
  </si>
  <si>
    <t>2.19</t>
  </si>
  <si>
    <t>Salida para iluminación 110 Voltios en conduit  metalico galvanizado 3/4" Marca I.M.C con accesorios.   Conductores No.12 AWG -THHN -THWN Centelsa y un conductor No.12 AWG -THHN-THWN /Cu  Centelsa (verde) línea a tierra, cajas galvanizadas octogonales" (4 x 4" donde se requiera) desde bandeja portacables hasta caja de aparatear</t>
  </si>
  <si>
    <t>UND</t>
  </si>
  <si>
    <t>2.20</t>
  </si>
  <si>
    <t>Salidas para  tomas dobles monofásicos normales con polo a tierra. Incluye toma  15 Amp. Levitón. Ductos conduit  metalico galvanizado 3/4" Marca I.M.C con accesorios. Conductores No. 12 AWG-THHN-THWN/Cu.(Verde) Centelsa. Línea a tierra en conductor No.12 AWG-THHN-THWN/Cu. Centelsa (verde) cajas galvanizadas 2 x 4" (4 x 4" donde se requiera) desde bandeja portacables hasta caja de aparatear</t>
  </si>
  <si>
    <t>2.21</t>
  </si>
  <si>
    <t>Acometida eléctrica en 3 conductores alambre No. 8 Centelsa, incluye excavaciones, ductos de 1", accesorios, cajas, desde poste existente hasta caseta de vigilancia</t>
  </si>
  <si>
    <t>INSTALACIONES HIDRAULICAS Y SANITARIAS</t>
  </si>
  <si>
    <t>2.23</t>
  </si>
  <si>
    <t>Puntos sanitarios D=4", incluye accesorios PVC para su instalación, y tubo PVC D=4" hasta  una longitud promedio de 3,00 metros.</t>
  </si>
  <si>
    <t>2.24</t>
  </si>
  <si>
    <t>Puntos sanitarios D=2", incluye accesorios PVC para su instalación, y tubo PVC D=2" hasta  una longitud promedio de 3,00metros.</t>
  </si>
  <si>
    <t>2.25</t>
  </si>
  <si>
    <t>Puntos hidraùlicos de D=1/2", incluye accesorios PVC  para su instalación, dos niples galvanizados de 10 centímetros , Tee galvanizada y tubo PVC hasta 1.5 metros.</t>
  </si>
  <si>
    <t>2.26</t>
  </si>
  <si>
    <t>Suministro e instalación de tubería PVC presión D=1/2" RDE 13,5, incluye accesorios para su instalación, de acuerdo a diseños</t>
  </si>
  <si>
    <t>2.27</t>
  </si>
  <si>
    <t>Suministro e instalación de tubería PVC sanitaria D=4", incluye accesorios para su instalación.</t>
  </si>
  <si>
    <t>2.28</t>
  </si>
  <si>
    <t>Construcción de cajas de inspección 0.60 x 0.60, con muros de concreto 1:2:3 de espesor =.15, altura promedio = 0.60, incluye cañuelas y tapa con refuerzo en acero diámetro 3/8" cada 0.20 en ambos sentidos</t>
  </si>
  <si>
    <t>CARPINTERIA METALICA</t>
  </si>
  <si>
    <t>2.29</t>
  </si>
  <si>
    <t>Construcción de puerta y marco una nave,  en aluminio blanco ; marco en perfiles 3" x 1" con aleta U74. Puerta y perfileria T103, con cuerpo superior en vidrio cristal flotado 5 mm con pisavidrios S343 y S344. Cuerpo inferior en perfil entamborado T166 y U 71, Chapa yale doble manija.Puerta enbisagrada, incluye fallebas, Dimensiones 0,80 x altura =   2.20 metros. Acabado certificado por fabricante.(Ver esquema)</t>
  </si>
  <si>
    <t>2.30</t>
  </si>
  <si>
    <t>Construcción e instalación de ventana , en aluminio blanco,  corrediza, configuración X-O, sistema 5020  cierre media luna, vidrio cristal flotado 4 mm, aluminio anodizado natural.   Acabado certicado por el fabricante.  Dimensión total de la ventana 1,10 x h=1,30</t>
  </si>
  <si>
    <t>UNID</t>
  </si>
  <si>
    <t>2.31</t>
  </si>
  <si>
    <t>Construcción e instalación de ventana , en aluminio blanco,  celosía,  vidrio martillado 4 mm,  material de 2"*1", Acabado certicado por el fabricante.  Dimensión total de la ventana 0,60 x 0,60</t>
  </si>
  <si>
    <t>2.32</t>
  </si>
  <si>
    <t>Construcción e instalación de ventana fija , en aluminio blanco,  vidrio cristal flotado  4 mm,  sistema material de 2"*1", acabado certicado por el fabricante.  Dimensión total de la ventana 0,80 x 1,30</t>
  </si>
  <si>
    <t>2.33</t>
  </si>
  <si>
    <t>Construcción e instalación de ventana fija , en aluminio blanco,  vidrio cristal flotado  4 mm,  sistema 50 20, acabado certicado por el fabricante.  Dimensión total de la ventana 0,60 x 0,60</t>
  </si>
  <si>
    <t>SUBTOTAL CASETA VIGILANCIA</t>
  </si>
  <si>
    <t>III</t>
  </si>
  <si>
    <t>REUBICACION MALLA PARQUEADERO DE INGENIERIAS y REPARACION DE ANDEN</t>
  </si>
  <si>
    <t>3.1</t>
  </si>
  <si>
    <t>Desmonte de malla galvanizada h=2.00 con su respectiva posteadura, incluye demolición de sardinel en concreto, dimensiones 0.20 x 0.30, incluye acarreo y bote</t>
  </si>
  <si>
    <t>3.2</t>
  </si>
  <si>
    <t>Demolición de sardinel en concreto de 0.20 x 0.30</t>
  </si>
  <si>
    <t>3.3</t>
  </si>
  <si>
    <t>Construcción de sardinel en concreto 1:2:3 de 21 mpa, sección trapezoidal según diseño, con acero de refuerzo  2 de 3/8", estribo en ese  de 1/4" cada 0.20, incluye excavación</t>
  </si>
  <si>
    <t>3.4</t>
  </si>
  <si>
    <t>3.5</t>
  </si>
  <si>
    <t>Demolición de sardinel en concreto de 0.20 de ancho x 0.60 de alto</t>
  </si>
  <si>
    <t>3.6</t>
  </si>
  <si>
    <t>Construcción de sardinel en concreto 1:2:3 de 21 mpa, de 0.20 de ancho x 0.60 de alto, incluye acero de refuerzo 2 de 3/8"estribo en ese  de 1/4" cada 0.20, incluye excavación</t>
  </si>
  <si>
    <t>3.7</t>
  </si>
  <si>
    <t>Demolición  de anden en concreto incluye acarreo bote de escombros</t>
  </si>
  <si>
    <t>3.8</t>
  </si>
  <si>
    <t>Construcción de anden en concreto 1:2:3 de 21 mpa, espesor 0.08 mts, incluye nivelación y compactación de terreno</t>
  </si>
  <si>
    <t>3.9</t>
  </si>
  <si>
    <t>Corte,  extracción y bote de raices de los arboles</t>
  </si>
  <si>
    <t>GLOB</t>
  </si>
  <si>
    <t>3.10</t>
  </si>
  <si>
    <t>Subir bases de apoyo de alcantarillas</t>
  </si>
  <si>
    <t>SUBTOTAL REUBICACION MALLA  Y ANDENES</t>
  </si>
  <si>
    <t>IV</t>
  </si>
  <si>
    <t>VIA VEHICULAR Y PARQUEADERO BIOTERIO TULCAN</t>
  </si>
  <si>
    <t>4.1</t>
  </si>
  <si>
    <t>Descapote zonas de acceso vehicular h. promedio = 0,40 y parqueadero h. promedio= 0,40, incluye  bote</t>
  </si>
  <si>
    <t>4.2</t>
  </si>
  <si>
    <t>Suministro e instalación de material de subbase granular compactada de acuerdo a las especificicaciones de Invias , incluye motoniveladora, carrotanque y vibrocompactador de 10 toneladas</t>
  </si>
  <si>
    <t>4.3</t>
  </si>
  <si>
    <t>Construcción en  concreto hidraúlico premezclado con MR 40 para losas de parqueadero según especificaciones de INVIAS, incluye sello de solicona o sellador autonivelante, cintilla de poliuretano (SIKA ROD), antisol blanco y equipo.</t>
  </si>
  <si>
    <t>4.4</t>
  </si>
  <si>
    <t>Suministro e instalación de triturado</t>
  </si>
  <si>
    <t>4.5</t>
  </si>
  <si>
    <t>Demarcación zona de parqueo ancho de linea 0.10 con pintura termoplástica</t>
  </si>
  <si>
    <t>4.6</t>
  </si>
  <si>
    <t>Corte con pulidora de pavimento flexible en mal estado, reposición de material de base compactada, imprimación e instalación de mezcla abierta en frio para bacheo, zona de parqueo laboratorios, aproximado 4 M2</t>
  </si>
  <si>
    <t>SUBTOTAL VIA VEHICULAR Y PARQUEADERO</t>
  </si>
  <si>
    <t>V</t>
  </si>
  <si>
    <t>VARIOS</t>
  </si>
  <si>
    <t>5.1</t>
  </si>
  <si>
    <t>Rocería zona de vegetación presente</t>
  </si>
  <si>
    <t>5.2</t>
  </si>
  <si>
    <t>Aseo general y bote de maleza</t>
  </si>
  <si>
    <t>SUBTOTAL VARIOS</t>
  </si>
  <si>
    <t>COSTO DIRECTO</t>
  </si>
  <si>
    <t>AUI 25%</t>
  </si>
  <si>
    <t>COSTO DIRECTO + COSTO INDIRECTO</t>
  </si>
  <si>
    <t>IVA 16% SOBRE UTILIDAD DEL 5%</t>
  </si>
  <si>
    <t>GRAN TOTAL</t>
  </si>
  <si>
    <t>ARQ. DIEGO ANDRES CASTRO GARCIA</t>
  </si>
  <si>
    <t>ING. VICTOR HUGO RODRIGUEZ LOPEZ</t>
  </si>
  <si>
    <t xml:space="preserve">Coordinador </t>
  </si>
  <si>
    <t>Profesional Universitario</t>
  </si>
  <si>
    <t>Area de Edificios, Construcción y Mantenimiento</t>
  </si>
  <si>
    <t xml:space="preserve">CANTIDADES  PARA  OBRAS DE CERRAMIENTO PERIMETRAL - CASETA DE VIGILANCIA, </t>
  </si>
  <si>
    <t>ANEXO 03</t>
  </si>
  <si>
    <t>AUI %</t>
  </si>
  <si>
    <t>IVA 16% SOBRE UTILIDAD DEL %</t>
  </si>
  <si>
    <t>Noviembre de 2010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</si>
</sst>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5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4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justify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top"/>
    </xf>
    <xf numFmtId="0" fontId="0" fillId="0" borderId="10" xfId="0" applyNumberFormat="1" applyFont="1" applyBorder="1" applyAlignment="1">
      <alignment horizontal="justify"/>
    </xf>
    <xf numFmtId="0" fontId="5" fillId="0" borderId="10" xfId="0" applyNumberFormat="1" applyFont="1" applyFill="1" applyBorder="1" applyAlignment="1">
      <alignment horizontal="justify" vertical="center"/>
    </xf>
    <xf numFmtId="0" fontId="6" fillId="0" borderId="10" xfId="0" applyNumberFormat="1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justify" wrapText="1"/>
    </xf>
    <xf numFmtId="0" fontId="5" fillId="0" borderId="10" xfId="0" applyFont="1" applyBorder="1" applyAlignment="1">
      <alignment horizontal="justify" vertical="justify" wrapText="1"/>
    </xf>
    <xf numFmtId="1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" name="Picture 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" name="Picture 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5" name="Picture 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6" name="Picture 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7" name="Picture 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8" name="Picture 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9" name="Picture 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0" name="Picture 1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1" name="Picture 1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2" name="Picture 1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3" name="Picture 1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4" name="Picture 1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5" name="Picture 1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6" name="Picture 1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7" name="Picture 1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8" name="Picture 1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9" name="Picture 1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0" name="Picture 2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1" name="Picture 2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2" name="Picture 2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3" name="Picture 2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4" name="Picture 2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5" name="Picture 2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6" name="Picture 2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7" name="Picture 2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8" name="Picture 2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9" name="Picture 2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0" name="Picture 3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1" name="Picture 3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2" name="Picture 3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3" name="Picture 3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4" name="Picture 3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5" name="Picture 3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6" name="Picture 3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7" name="Picture 3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8" name="Picture 3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9" name="Picture 3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0" name="Picture 4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1" name="Picture 4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19050</xdr:rowOff>
    </xdr:from>
    <xdr:to>
      <xdr:col>1</xdr:col>
      <xdr:colOff>600075</xdr:colOff>
      <xdr:row>3</xdr:row>
      <xdr:rowOff>133350</xdr:rowOff>
    </xdr:to>
    <xdr:pic>
      <xdr:nvPicPr>
        <xdr:cNvPr id="42" name="Picture 4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" name="Picture 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" name="Picture 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5" name="Picture 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6" name="Picture 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7" name="Picture 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8" name="Picture 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9" name="Picture 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0" name="Picture 1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1" name="Picture 1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2" name="Picture 1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3" name="Picture 1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4" name="Picture 1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5" name="Picture 1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6" name="Picture 1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7" name="Picture 1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8" name="Picture 1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9" name="Picture 1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0" name="Picture 2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1" name="Picture 2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2" name="Picture 2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3" name="Picture 2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4" name="Picture 2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5" name="Picture 2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6" name="Picture 2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7" name="Picture 2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8" name="Picture 2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9" name="Picture 2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0" name="Picture 3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1" name="Picture 3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2" name="Picture 3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3" name="Picture 3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4" name="Picture 3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5" name="Picture 3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6" name="Picture 3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7" name="Picture 3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8" name="Picture 3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9" name="Picture 3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0" name="Picture 4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1" name="Picture 4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19050</xdr:rowOff>
    </xdr:from>
    <xdr:to>
      <xdr:col>1</xdr:col>
      <xdr:colOff>600075</xdr:colOff>
      <xdr:row>3</xdr:row>
      <xdr:rowOff>133350</xdr:rowOff>
    </xdr:to>
    <xdr:pic>
      <xdr:nvPicPr>
        <xdr:cNvPr id="42" name="Picture 4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76">
      <selection activeCell="F11" sqref="F11"/>
    </sheetView>
  </sheetViews>
  <sheetFormatPr defaultColWidth="11.421875" defaultRowHeight="12.75"/>
  <cols>
    <col min="1" max="1" width="7.28125" style="0" customWidth="1"/>
    <col min="2" max="2" width="48.28125" style="0" customWidth="1"/>
    <col min="3" max="3" width="10.140625" style="0" customWidth="1"/>
    <col min="4" max="4" width="11.421875" style="3" customWidth="1"/>
    <col min="5" max="5" width="14.7109375" style="0" customWidth="1"/>
    <col min="6" max="6" width="17.28125" style="0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1:6" ht="12.75">
      <c r="A5" s="40" t="s">
        <v>172</v>
      </c>
      <c r="B5" s="40"/>
      <c r="C5" s="40"/>
      <c r="D5" s="40"/>
      <c r="E5" s="40"/>
      <c r="F5" s="40"/>
    </row>
    <row r="6" spans="1:6" ht="12.75">
      <c r="A6" s="4" t="s">
        <v>171</v>
      </c>
      <c r="B6" s="4"/>
      <c r="C6" s="4"/>
      <c r="D6" s="4"/>
      <c r="E6" s="4"/>
      <c r="F6" s="4"/>
    </row>
    <row r="7" spans="1:6" ht="12.75">
      <c r="A7" s="4" t="s">
        <v>5</v>
      </c>
      <c r="B7" s="4"/>
      <c r="C7" s="4"/>
      <c r="D7" s="4"/>
      <c r="E7" s="4"/>
      <c r="F7" s="4"/>
    </row>
    <row r="8" spans="1:6" ht="12.75">
      <c r="A8" s="4" t="s">
        <v>6</v>
      </c>
      <c r="B8" s="4"/>
      <c r="C8" s="4"/>
      <c r="D8" s="4"/>
      <c r="E8" s="4"/>
      <c r="F8" s="4"/>
    </row>
    <row r="9" spans="1:6" ht="12.75">
      <c r="A9" s="4"/>
      <c r="B9" s="4"/>
      <c r="C9" s="4"/>
      <c r="D9" s="4"/>
      <c r="E9" s="4"/>
      <c r="F9" s="4"/>
    </row>
    <row r="10" spans="1:6" ht="12.75">
      <c r="A10" s="4"/>
      <c r="B10" s="4"/>
      <c r="C10" s="4"/>
      <c r="D10" s="4"/>
      <c r="E10" s="38" t="s">
        <v>175</v>
      </c>
      <c r="F10" s="38"/>
    </row>
    <row r="11" spans="1:6" ht="12.75">
      <c r="A11" s="5" t="s">
        <v>8</v>
      </c>
      <c r="B11" s="5" t="s">
        <v>9</v>
      </c>
      <c r="C11" s="5" t="s">
        <v>10</v>
      </c>
      <c r="D11" s="5" t="s">
        <v>11</v>
      </c>
      <c r="E11" s="6" t="s">
        <v>12</v>
      </c>
      <c r="F11" s="6" t="s">
        <v>13</v>
      </c>
    </row>
    <row r="12" spans="1:6" ht="15">
      <c r="A12" s="7" t="s">
        <v>14</v>
      </c>
      <c r="B12" s="8" t="s">
        <v>15</v>
      </c>
      <c r="C12" s="7"/>
      <c r="D12" s="7"/>
      <c r="E12" s="7"/>
      <c r="F12" s="7"/>
    </row>
    <row r="13" spans="1:6" ht="14.25">
      <c r="A13" s="9" t="s">
        <v>16</v>
      </c>
      <c r="B13" s="10" t="s">
        <v>17</v>
      </c>
      <c r="C13" s="11" t="s">
        <v>18</v>
      </c>
      <c r="D13" s="12">
        <v>275</v>
      </c>
      <c r="E13" s="13"/>
      <c r="F13" s="13">
        <f aca="true" t="shared" si="0" ref="F13:F22">+E13*D13</f>
        <v>0</v>
      </c>
    </row>
    <row r="14" spans="1:6" ht="38.25">
      <c r="A14" s="9" t="s">
        <v>19</v>
      </c>
      <c r="B14" s="10" t="s">
        <v>20</v>
      </c>
      <c r="C14" s="11" t="s">
        <v>21</v>
      </c>
      <c r="D14" s="12">
        <v>38</v>
      </c>
      <c r="E14" s="13"/>
      <c r="F14" s="13">
        <f t="shared" si="0"/>
        <v>0</v>
      </c>
    </row>
    <row r="15" spans="1:6" ht="25.5">
      <c r="A15" s="9" t="s">
        <v>22</v>
      </c>
      <c r="B15" s="10" t="s">
        <v>23</v>
      </c>
      <c r="C15" s="11" t="s">
        <v>18</v>
      </c>
      <c r="D15" s="12">
        <v>288</v>
      </c>
      <c r="E15" s="13"/>
      <c r="F15" s="13">
        <f t="shared" si="0"/>
        <v>0</v>
      </c>
    </row>
    <row r="16" spans="1:6" ht="25.5">
      <c r="A16" s="9" t="s">
        <v>24</v>
      </c>
      <c r="B16" s="10" t="s">
        <v>25</v>
      </c>
      <c r="C16" s="11" t="s">
        <v>26</v>
      </c>
      <c r="D16" s="12">
        <v>1195</v>
      </c>
      <c r="E16" s="13"/>
      <c r="F16" s="13">
        <f t="shared" si="0"/>
        <v>0</v>
      </c>
    </row>
    <row r="17" spans="1:6" ht="25.5">
      <c r="A17" s="9" t="s">
        <v>27</v>
      </c>
      <c r="B17" s="10" t="s">
        <v>28</v>
      </c>
      <c r="C17" s="11" t="s">
        <v>21</v>
      </c>
      <c r="D17" s="12">
        <v>35</v>
      </c>
      <c r="E17" s="13"/>
      <c r="F17" s="13">
        <f t="shared" si="0"/>
        <v>0</v>
      </c>
    </row>
    <row r="18" spans="1:6" ht="102">
      <c r="A18" s="9" t="s">
        <v>29</v>
      </c>
      <c r="B18" s="10" t="s">
        <v>30</v>
      </c>
      <c r="C18" s="11" t="s">
        <v>18</v>
      </c>
      <c r="D18" s="12">
        <v>288</v>
      </c>
      <c r="E18" s="13"/>
      <c r="F18" s="13">
        <f t="shared" si="0"/>
        <v>0</v>
      </c>
    </row>
    <row r="19" spans="1:6" ht="38.25">
      <c r="A19" s="9" t="s">
        <v>31</v>
      </c>
      <c r="B19" s="10" t="s">
        <v>32</v>
      </c>
      <c r="C19" s="11" t="s">
        <v>33</v>
      </c>
      <c r="D19" s="12">
        <v>12</v>
      </c>
      <c r="E19" s="13"/>
      <c r="F19" s="13">
        <f t="shared" si="0"/>
        <v>0</v>
      </c>
    </row>
    <row r="20" spans="1:6" ht="25.5">
      <c r="A20" s="9" t="s">
        <v>34</v>
      </c>
      <c r="B20" s="10" t="s">
        <v>35</v>
      </c>
      <c r="C20" s="11" t="s">
        <v>36</v>
      </c>
      <c r="D20" s="12">
        <v>105</v>
      </c>
      <c r="E20" s="13"/>
      <c r="F20" s="13">
        <f t="shared" si="0"/>
        <v>0</v>
      </c>
    </row>
    <row r="21" spans="1:6" ht="25.5">
      <c r="A21" s="9" t="s">
        <v>37</v>
      </c>
      <c r="B21" s="10" t="s">
        <v>38</v>
      </c>
      <c r="C21" s="11" t="s">
        <v>18</v>
      </c>
      <c r="D21" s="12">
        <v>55</v>
      </c>
      <c r="E21" s="13"/>
      <c r="F21" s="13">
        <f t="shared" si="0"/>
        <v>0</v>
      </c>
    </row>
    <row r="22" spans="1:6" ht="38.25">
      <c r="A22" s="9" t="s">
        <v>39</v>
      </c>
      <c r="B22" s="10" t="s">
        <v>40</v>
      </c>
      <c r="C22" s="11" t="s">
        <v>18</v>
      </c>
      <c r="D22" s="12">
        <v>75</v>
      </c>
      <c r="E22" s="13"/>
      <c r="F22" s="13">
        <f t="shared" si="0"/>
        <v>0</v>
      </c>
    </row>
    <row r="23" spans="1:6" ht="15">
      <c r="A23" s="9"/>
      <c r="B23" s="14" t="s">
        <v>41</v>
      </c>
      <c r="C23" s="7"/>
      <c r="D23" s="15"/>
      <c r="E23" s="16"/>
      <c r="F23" s="16">
        <f>SUM(F13:F22)</f>
        <v>0</v>
      </c>
    </row>
    <row r="24" spans="1:6" ht="15">
      <c r="A24" s="17" t="s">
        <v>42</v>
      </c>
      <c r="B24" s="18" t="s">
        <v>43</v>
      </c>
      <c r="C24" s="7"/>
      <c r="D24" s="15"/>
      <c r="E24" s="16"/>
      <c r="F24" s="16"/>
    </row>
    <row r="25" spans="1:6" ht="14.25">
      <c r="A25" s="9" t="s">
        <v>44</v>
      </c>
      <c r="B25" s="10" t="s">
        <v>17</v>
      </c>
      <c r="C25" s="11" t="s">
        <v>36</v>
      </c>
      <c r="D25" s="12">
        <v>8</v>
      </c>
      <c r="E25" s="13"/>
      <c r="F25" s="13">
        <f>+E25*D25</f>
        <v>0</v>
      </c>
    </row>
    <row r="26" spans="1:6" ht="25.5">
      <c r="A26" s="9" t="s">
        <v>45</v>
      </c>
      <c r="B26" s="10" t="s">
        <v>46</v>
      </c>
      <c r="C26" s="11" t="s">
        <v>36</v>
      </c>
      <c r="D26" s="12">
        <v>9</v>
      </c>
      <c r="E26" s="13"/>
      <c r="F26" s="13">
        <f>+E26*D26</f>
        <v>0</v>
      </c>
    </row>
    <row r="27" spans="1:6" ht="14.25">
      <c r="A27" s="9" t="s">
        <v>47</v>
      </c>
      <c r="B27" s="10" t="s">
        <v>48</v>
      </c>
      <c r="C27" s="11" t="s">
        <v>21</v>
      </c>
      <c r="D27" s="12">
        <v>4</v>
      </c>
      <c r="E27" s="13"/>
      <c r="F27" s="13">
        <f>+E27*D27</f>
        <v>0</v>
      </c>
    </row>
    <row r="28" spans="1:6" ht="25.5">
      <c r="A28" s="9" t="s">
        <v>49</v>
      </c>
      <c r="B28" s="10" t="s">
        <v>23</v>
      </c>
      <c r="C28" s="11" t="s">
        <v>18</v>
      </c>
      <c r="D28" s="12">
        <v>11</v>
      </c>
      <c r="E28" s="13"/>
      <c r="F28" s="13">
        <f>+E28*D28</f>
        <v>0</v>
      </c>
    </row>
    <row r="29" spans="1:6" ht="38.25">
      <c r="A29" s="9" t="s">
        <v>50</v>
      </c>
      <c r="B29" s="10" t="s">
        <v>51</v>
      </c>
      <c r="C29" s="11" t="s">
        <v>21</v>
      </c>
      <c r="D29" s="12">
        <v>1</v>
      </c>
      <c r="E29" s="13"/>
      <c r="F29" s="13">
        <f>+E29*D29</f>
        <v>0</v>
      </c>
    </row>
    <row r="30" spans="1:6" ht="14.25">
      <c r="A30" s="9"/>
      <c r="B30" s="14" t="s">
        <v>52</v>
      </c>
      <c r="C30" s="11"/>
      <c r="D30" s="12"/>
      <c r="E30" s="13"/>
      <c r="F30" s="13"/>
    </row>
    <row r="31" spans="1:6" ht="38.25">
      <c r="A31" s="9" t="s">
        <v>53</v>
      </c>
      <c r="B31" s="10" t="s">
        <v>54</v>
      </c>
      <c r="C31" s="19" t="s">
        <v>18</v>
      </c>
      <c r="D31" s="20">
        <v>12</v>
      </c>
      <c r="E31" s="21"/>
      <c r="F31" s="13">
        <f>+E31*D31</f>
        <v>0</v>
      </c>
    </row>
    <row r="32" spans="1:6" ht="38.25">
      <c r="A32" s="9" t="s">
        <v>55</v>
      </c>
      <c r="B32" s="10" t="s">
        <v>56</v>
      </c>
      <c r="C32" s="19" t="s">
        <v>18</v>
      </c>
      <c r="D32" s="20">
        <v>10</v>
      </c>
      <c r="E32" s="21"/>
      <c r="F32" s="13">
        <f>+E32*D32</f>
        <v>0</v>
      </c>
    </row>
    <row r="33" spans="1:6" ht="38.25">
      <c r="A33" s="9" t="s">
        <v>57</v>
      </c>
      <c r="B33" s="10" t="s">
        <v>58</v>
      </c>
      <c r="C33" s="19" t="s">
        <v>18</v>
      </c>
      <c r="D33" s="20">
        <v>8</v>
      </c>
      <c r="E33" s="21"/>
      <c r="F33" s="13">
        <f>+E33*D33</f>
        <v>0</v>
      </c>
    </row>
    <row r="34" spans="1:6" ht="14.25">
      <c r="A34" s="9"/>
      <c r="B34" s="14" t="s">
        <v>59</v>
      </c>
      <c r="C34" s="19"/>
      <c r="D34" s="20"/>
      <c r="E34" s="21"/>
      <c r="F34" s="13"/>
    </row>
    <row r="35" spans="1:6" ht="25.5">
      <c r="A35" s="9" t="s">
        <v>60</v>
      </c>
      <c r="B35" s="10" t="s">
        <v>61</v>
      </c>
      <c r="C35" s="11" t="s">
        <v>36</v>
      </c>
      <c r="D35" s="12">
        <v>2</v>
      </c>
      <c r="E35" s="13"/>
      <c r="F35" s="13">
        <f>+E35*D35</f>
        <v>0</v>
      </c>
    </row>
    <row r="36" spans="1:6" ht="25.5">
      <c r="A36" s="9" t="s">
        <v>62</v>
      </c>
      <c r="B36" s="10" t="s">
        <v>63</v>
      </c>
      <c r="C36" s="11" t="s">
        <v>36</v>
      </c>
      <c r="D36" s="12">
        <v>9</v>
      </c>
      <c r="E36" s="13"/>
      <c r="F36" s="13">
        <f>+E36*D36</f>
        <v>0</v>
      </c>
    </row>
    <row r="37" spans="1:6" ht="76.5">
      <c r="A37" s="9" t="s">
        <v>64</v>
      </c>
      <c r="B37" s="22" t="s">
        <v>65</v>
      </c>
      <c r="C37" s="11" t="s">
        <v>36</v>
      </c>
      <c r="D37" s="12">
        <v>5</v>
      </c>
      <c r="E37" s="13"/>
      <c r="F37" s="13">
        <f>+E37*D37</f>
        <v>0</v>
      </c>
    </row>
    <row r="38" spans="1:6" ht="15">
      <c r="A38" s="9" t="s">
        <v>66</v>
      </c>
      <c r="B38" s="22" t="s">
        <v>67</v>
      </c>
      <c r="C38" s="23" t="s">
        <v>18</v>
      </c>
      <c r="D38" s="12">
        <v>5</v>
      </c>
      <c r="E38" s="13"/>
      <c r="F38" s="13">
        <f>+E38*D38</f>
        <v>0</v>
      </c>
    </row>
    <row r="39" spans="1:6" ht="14.25">
      <c r="A39" s="9"/>
      <c r="B39" s="14" t="s">
        <v>68</v>
      </c>
      <c r="C39" s="11"/>
      <c r="D39" s="12"/>
      <c r="E39" s="13"/>
      <c r="F39" s="13"/>
    </row>
    <row r="40" spans="1:6" ht="25.5">
      <c r="A40" s="9" t="s">
        <v>69</v>
      </c>
      <c r="B40" s="10" t="s">
        <v>70</v>
      </c>
      <c r="C40" s="19" t="s">
        <v>36</v>
      </c>
      <c r="D40" s="20">
        <v>6</v>
      </c>
      <c r="E40" s="21"/>
      <c r="F40" s="13">
        <f>+E40*D40</f>
        <v>0</v>
      </c>
    </row>
    <row r="41" spans="1:6" ht="63.75">
      <c r="A41" s="9" t="s">
        <v>71</v>
      </c>
      <c r="B41" s="22" t="s">
        <v>72</v>
      </c>
      <c r="C41" s="24" t="s">
        <v>36</v>
      </c>
      <c r="D41" s="12">
        <v>4</v>
      </c>
      <c r="E41" s="13"/>
      <c r="F41" s="13">
        <f>+E41*D41</f>
        <v>0</v>
      </c>
    </row>
    <row r="42" spans="1:6" ht="25.5">
      <c r="A42" s="9"/>
      <c r="B42" s="14" t="s">
        <v>73</v>
      </c>
      <c r="C42" s="11"/>
      <c r="D42" s="12"/>
      <c r="E42" s="13"/>
      <c r="F42" s="13"/>
    </row>
    <row r="43" spans="1:6" ht="25.5">
      <c r="A43" s="9" t="s">
        <v>74</v>
      </c>
      <c r="B43" s="10" t="s">
        <v>75</v>
      </c>
      <c r="C43" s="19" t="s">
        <v>36</v>
      </c>
      <c r="D43" s="20">
        <v>23</v>
      </c>
      <c r="E43" s="21"/>
      <c r="F43" s="13">
        <f>+E43*D43</f>
        <v>0</v>
      </c>
    </row>
    <row r="44" spans="1:6" ht="25.5">
      <c r="A44" s="9" t="s">
        <v>76</v>
      </c>
      <c r="B44" s="10" t="s">
        <v>77</v>
      </c>
      <c r="C44" s="19" t="s">
        <v>36</v>
      </c>
      <c r="D44" s="20">
        <v>46</v>
      </c>
      <c r="E44" s="21"/>
      <c r="F44" s="13">
        <f>+E44*D44</f>
        <v>0</v>
      </c>
    </row>
    <row r="45" spans="1:6" ht="25.5">
      <c r="A45" s="9" t="s">
        <v>78</v>
      </c>
      <c r="B45" s="10" t="s">
        <v>79</v>
      </c>
      <c r="C45" s="19" t="s">
        <v>36</v>
      </c>
      <c r="D45" s="20">
        <v>50</v>
      </c>
      <c r="E45" s="21"/>
      <c r="F45" s="13">
        <f>+E45*D45</f>
        <v>0</v>
      </c>
    </row>
    <row r="46" spans="1:6" ht="14.25">
      <c r="A46" s="9" t="s">
        <v>80</v>
      </c>
      <c r="B46" s="10" t="s">
        <v>81</v>
      </c>
      <c r="C46" s="19" t="s">
        <v>36</v>
      </c>
      <c r="D46" s="20">
        <v>9</v>
      </c>
      <c r="E46" s="21"/>
      <c r="F46" s="13">
        <f>+E46*D46</f>
        <v>0</v>
      </c>
    </row>
    <row r="47" spans="1:6" ht="15">
      <c r="A47" s="9"/>
      <c r="B47" s="25" t="s">
        <v>82</v>
      </c>
      <c r="C47" s="23"/>
      <c r="D47" s="12"/>
      <c r="E47" s="13"/>
      <c r="F47" s="13"/>
    </row>
    <row r="48" spans="1:6" ht="89.25">
      <c r="A48" s="9" t="s">
        <v>83</v>
      </c>
      <c r="B48" s="10" t="s">
        <v>84</v>
      </c>
      <c r="C48" s="19" t="s">
        <v>85</v>
      </c>
      <c r="D48" s="20">
        <v>3</v>
      </c>
      <c r="E48" s="21"/>
      <c r="F48" s="13">
        <f>+E48*D48</f>
        <v>0</v>
      </c>
    </row>
    <row r="49" spans="1:6" ht="102">
      <c r="A49" s="9" t="s">
        <v>86</v>
      </c>
      <c r="B49" s="10" t="s">
        <v>87</v>
      </c>
      <c r="C49" s="19" t="s">
        <v>85</v>
      </c>
      <c r="D49" s="20">
        <v>2</v>
      </c>
      <c r="E49" s="21"/>
      <c r="F49" s="13">
        <f>+E49*D49</f>
        <v>0</v>
      </c>
    </row>
    <row r="50" spans="1:6" ht="51">
      <c r="A50" s="9" t="s">
        <v>88</v>
      </c>
      <c r="B50" s="10" t="s">
        <v>89</v>
      </c>
      <c r="C50" s="19" t="s">
        <v>18</v>
      </c>
      <c r="D50" s="20">
        <v>14</v>
      </c>
      <c r="E50" s="21"/>
      <c r="F50" s="13">
        <f>+E50*D50</f>
        <v>0</v>
      </c>
    </row>
    <row r="51" spans="1:6" ht="14.25">
      <c r="A51" s="9"/>
      <c r="B51" s="14" t="s">
        <v>90</v>
      </c>
      <c r="C51" s="19"/>
      <c r="D51" s="20"/>
      <c r="E51" s="21"/>
      <c r="F51" s="13"/>
    </row>
    <row r="52" spans="1:6" ht="38.25">
      <c r="A52" s="9" t="s">
        <v>91</v>
      </c>
      <c r="B52" s="26" t="s">
        <v>92</v>
      </c>
      <c r="C52" s="19" t="s">
        <v>33</v>
      </c>
      <c r="D52" s="20">
        <v>2</v>
      </c>
      <c r="E52" s="21"/>
      <c r="F52" s="13">
        <f aca="true" t="shared" si="1" ref="F52:F75">+E52*D52</f>
        <v>0</v>
      </c>
    </row>
    <row r="53" spans="1:6" ht="38.25">
      <c r="A53" s="9" t="s">
        <v>93</v>
      </c>
      <c r="B53" s="26" t="s">
        <v>94</v>
      </c>
      <c r="C53" s="19" t="s">
        <v>33</v>
      </c>
      <c r="D53" s="20">
        <v>1</v>
      </c>
      <c r="E53" s="21"/>
      <c r="F53" s="13">
        <f t="shared" si="1"/>
        <v>0</v>
      </c>
    </row>
    <row r="54" spans="1:6" ht="51">
      <c r="A54" s="9" t="s">
        <v>95</v>
      </c>
      <c r="B54" s="26" t="s">
        <v>96</v>
      </c>
      <c r="C54" s="19" t="s">
        <v>33</v>
      </c>
      <c r="D54" s="20">
        <v>2</v>
      </c>
      <c r="E54" s="21"/>
      <c r="F54" s="13">
        <f t="shared" si="1"/>
        <v>0</v>
      </c>
    </row>
    <row r="55" spans="1:6" ht="38.25">
      <c r="A55" s="9" t="s">
        <v>97</v>
      </c>
      <c r="B55" s="26" t="s">
        <v>98</v>
      </c>
      <c r="C55" s="19" t="s">
        <v>18</v>
      </c>
      <c r="D55" s="20">
        <v>40</v>
      </c>
      <c r="E55" s="21"/>
      <c r="F55" s="13">
        <f t="shared" si="1"/>
        <v>0</v>
      </c>
    </row>
    <row r="56" spans="1:6" ht="25.5">
      <c r="A56" s="9" t="s">
        <v>99</v>
      </c>
      <c r="B56" s="26" t="s">
        <v>100</v>
      </c>
      <c r="C56" s="24" t="s">
        <v>18</v>
      </c>
      <c r="D56" s="20">
        <v>30</v>
      </c>
      <c r="E56" s="21"/>
      <c r="F56" s="13">
        <f t="shared" si="1"/>
        <v>0</v>
      </c>
    </row>
    <row r="57" spans="1:6" ht="51">
      <c r="A57" s="9" t="s">
        <v>101</v>
      </c>
      <c r="B57" s="26" t="s">
        <v>102</v>
      </c>
      <c r="C57" s="19" t="s">
        <v>10</v>
      </c>
      <c r="D57" s="20">
        <v>2</v>
      </c>
      <c r="E57" s="21"/>
      <c r="F57" s="13">
        <f t="shared" si="1"/>
        <v>0</v>
      </c>
    </row>
    <row r="58" spans="1:6" ht="14.25">
      <c r="A58" s="9"/>
      <c r="B58" s="25" t="s">
        <v>103</v>
      </c>
      <c r="C58" s="24"/>
      <c r="D58" s="12"/>
      <c r="E58" s="13"/>
      <c r="F58" s="13"/>
    </row>
    <row r="59" spans="1:6" ht="102">
      <c r="A59" s="9" t="s">
        <v>104</v>
      </c>
      <c r="B59" s="27" t="s">
        <v>105</v>
      </c>
      <c r="C59" s="24" t="s">
        <v>10</v>
      </c>
      <c r="D59" s="12">
        <v>1</v>
      </c>
      <c r="E59" s="13"/>
      <c r="F59" s="13">
        <f t="shared" si="1"/>
        <v>0</v>
      </c>
    </row>
    <row r="60" spans="1:6" ht="63.75">
      <c r="A60" s="9" t="s">
        <v>106</v>
      </c>
      <c r="B60" s="27" t="s">
        <v>107</v>
      </c>
      <c r="C60" s="24" t="s">
        <v>108</v>
      </c>
      <c r="D60" s="12">
        <v>1</v>
      </c>
      <c r="E60" s="13"/>
      <c r="F60" s="13">
        <f t="shared" si="1"/>
        <v>0</v>
      </c>
    </row>
    <row r="61" spans="1:6" ht="51">
      <c r="A61" s="9" t="s">
        <v>109</v>
      </c>
      <c r="B61" s="27" t="s">
        <v>110</v>
      </c>
      <c r="C61" s="24" t="s">
        <v>108</v>
      </c>
      <c r="D61" s="12">
        <v>1</v>
      </c>
      <c r="E61" s="13"/>
      <c r="F61" s="13">
        <f t="shared" si="1"/>
        <v>0</v>
      </c>
    </row>
    <row r="62" spans="1:6" ht="51">
      <c r="A62" s="9" t="s">
        <v>111</v>
      </c>
      <c r="B62" s="27" t="s">
        <v>112</v>
      </c>
      <c r="C62" s="24" t="s">
        <v>108</v>
      </c>
      <c r="D62" s="12">
        <v>1</v>
      </c>
      <c r="E62" s="13"/>
      <c r="F62" s="13">
        <f t="shared" si="1"/>
        <v>0</v>
      </c>
    </row>
    <row r="63" spans="1:6" ht="51">
      <c r="A63" s="9" t="s">
        <v>113</v>
      </c>
      <c r="B63" s="27" t="s">
        <v>114</v>
      </c>
      <c r="C63" s="24" t="s">
        <v>108</v>
      </c>
      <c r="D63" s="12">
        <v>2</v>
      </c>
      <c r="E63" s="13"/>
      <c r="F63" s="13">
        <f t="shared" si="1"/>
        <v>0</v>
      </c>
    </row>
    <row r="64" spans="1:6" ht="15">
      <c r="A64" s="17"/>
      <c r="B64" s="28" t="s">
        <v>115</v>
      </c>
      <c r="C64" s="5"/>
      <c r="D64" s="15"/>
      <c r="E64" s="16"/>
      <c r="F64" s="16">
        <f>SUM(F25:F63)</f>
        <v>0</v>
      </c>
    </row>
    <row r="65" spans="1:6" ht="30">
      <c r="A65" s="9" t="s">
        <v>116</v>
      </c>
      <c r="B65" s="29" t="s">
        <v>117</v>
      </c>
      <c r="C65" s="24"/>
      <c r="D65" s="12"/>
      <c r="E65" s="13"/>
      <c r="F65" s="13"/>
    </row>
    <row r="66" spans="1:6" ht="51">
      <c r="A66" s="9" t="s">
        <v>118</v>
      </c>
      <c r="B66" s="22" t="s">
        <v>119</v>
      </c>
      <c r="C66" s="24" t="s">
        <v>18</v>
      </c>
      <c r="D66" s="12">
        <v>120</v>
      </c>
      <c r="E66" s="13"/>
      <c r="F66" s="13">
        <f t="shared" si="1"/>
        <v>0</v>
      </c>
    </row>
    <row r="67" spans="1:6" ht="14.25">
      <c r="A67" s="9" t="s">
        <v>120</v>
      </c>
      <c r="B67" s="22" t="s">
        <v>121</v>
      </c>
      <c r="C67" s="24" t="s">
        <v>18</v>
      </c>
      <c r="D67" s="12">
        <v>50</v>
      </c>
      <c r="E67" s="13"/>
      <c r="F67" s="13">
        <f t="shared" si="1"/>
        <v>0</v>
      </c>
    </row>
    <row r="68" spans="1:6" ht="51">
      <c r="A68" s="9" t="s">
        <v>122</v>
      </c>
      <c r="B68" s="22" t="s">
        <v>123</v>
      </c>
      <c r="C68" s="24" t="s">
        <v>18</v>
      </c>
      <c r="D68" s="12">
        <v>95</v>
      </c>
      <c r="E68" s="13"/>
      <c r="F68" s="13">
        <f t="shared" si="1"/>
        <v>0</v>
      </c>
    </row>
    <row r="69" spans="1:6" ht="102">
      <c r="A69" s="9" t="s">
        <v>124</v>
      </c>
      <c r="B69" s="10" t="s">
        <v>30</v>
      </c>
      <c r="C69" s="24" t="s">
        <v>18</v>
      </c>
      <c r="D69" s="12">
        <v>95</v>
      </c>
      <c r="E69" s="13"/>
      <c r="F69" s="13">
        <f t="shared" si="1"/>
        <v>0</v>
      </c>
    </row>
    <row r="70" spans="1:6" ht="25.5">
      <c r="A70" s="9" t="s">
        <v>125</v>
      </c>
      <c r="B70" s="22" t="s">
        <v>126</v>
      </c>
      <c r="C70" s="24" t="s">
        <v>18</v>
      </c>
      <c r="D70" s="12">
        <v>10</v>
      </c>
      <c r="E70" s="13"/>
      <c r="F70" s="13">
        <f t="shared" si="1"/>
        <v>0</v>
      </c>
    </row>
    <row r="71" spans="1:6" ht="51">
      <c r="A71" s="9" t="s">
        <v>127</v>
      </c>
      <c r="B71" s="22" t="s">
        <v>128</v>
      </c>
      <c r="C71" s="24" t="s">
        <v>18</v>
      </c>
      <c r="D71" s="12">
        <v>10</v>
      </c>
      <c r="E71" s="13"/>
      <c r="F71" s="13">
        <f t="shared" si="1"/>
        <v>0</v>
      </c>
    </row>
    <row r="72" spans="1:6" ht="25.5">
      <c r="A72" s="9" t="s">
        <v>129</v>
      </c>
      <c r="B72" s="22" t="s">
        <v>130</v>
      </c>
      <c r="C72" s="24" t="s">
        <v>36</v>
      </c>
      <c r="D72" s="12">
        <v>120</v>
      </c>
      <c r="E72" s="13"/>
      <c r="F72" s="13">
        <f t="shared" si="1"/>
        <v>0</v>
      </c>
    </row>
    <row r="73" spans="1:6" ht="38.25">
      <c r="A73" s="9" t="s">
        <v>131</v>
      </c>
      <c r="B73" s="22" t="s">
        <v>132</v>
      </c>
      <c r="C73" s="24" t="s">
        <v>36</v>
      </c>
      <c r="D73" s="12">
        <v>120</v>
      </c>
      <c r="E73" s="13"/>
      <c r="F73" s="13">
        <f t="shared" si="1"/>
        <v>0</v>
      </c>
    </row>
    <row r="74" spans="1:6" ht="14.25">
      <c r="A74" s="9" t="s">
        <v>133</v>
      </c>
      <c r="B74" s="22" t="s">
        <v>134</v>
      </c>
      <c r="C74" s="24" t="s">
        <v>135</v>
      </c>
      <c r="D74" s="12">
        <v>1</v>
      </c>
      <c r="E74" s="13"/>
      <c r="F74" s="13">
        <f t="shared" si="1"/>
        <v>0</v>
      </c>
    </row>
    <row r="75" spans="1:6" ht="14.25">
      <c r="A75" s="9" t="s">
        <v>136</v>
      </c>
      <c r="B75" s="22" t="s">
        <v>137</v>
      </c>
      <c r="C75" s="24" t="s">
        <v>135</v>
      </c>
      <c r="D75" s="12">
        <v>1</v>
      </c>
      <c r="E75" s="13"/>
      <c r="F75" s="13">
        <f t="shared" si="1"/>
        <v>0</v>
      </c>
    </row>
    <row r="76" spans="1:6" ht="15">
      <c r="A76" s="17"/>
      <c r="B76" s="25" t="s">
        <v>138</v>
      </c>
      <c r="C76" s="5"/>
      <c r="D76" s="15"/>
      <c r="E76" s="16"/>
      <c r="F76" s="16">
        <f>SUM(F65:F75)</f>
        <v>0</v>
      </c>
    </row>
    <row r="77" spans="1:6" ht="30">
      <c r="A77" s="17" t="s">
        <v>139</v>
      </c>
      <c r="B77" s="29" t="s">
        <v>140</v>
      </c>
      <c r="C77" s="5"/>
      <c r="D77" s="15"/>
      <c r="E77" s="16"/>
      <c r="F77" s="16"/>
    </row>
    <row r="78" spans="1:6" ht="25.5">
      <c r="A78" s="9" t="s">
        <v>141</v>
      </c>
      <c r="B78" s="22" t="s">
        <v>142</v>
      </c>
      <c r="C78" s="24" t="s">
        <v>21</v>
      </c>
      <c r="D78" s="12">
        <v>144</v>
      </c>
      <c r="E78" s="13"/>
      <c r="F78" s="13">
        <f aca="true" t="shared" si="2" ref="F78:F83">+E78*D78</f>
        <v>0</v>
      </c>
    </row>
    <row r="79" spans="1:6" ht="51">
      <c r="A79" s="9" t="s">
        <v>143</v>
      </c>
      <c r="B79" s="22" t="s">
        <v>144</v>
      </c>
      <c r="C79" s="24" t="s">
        <v>21</v>
      </c>
      <c r="D79" s="12">
        <v>90</v>
      </c>
      <c r="E79" s="13"/>
      <c r="F79" s="13">
        <f t="shared" si="2"/>
        <v>0</v>
      </c>
    </row>
    <row r="80" spans="1:6" ht="63.75">
      <c r="A80" s="9" t="s">
        <v>145</v>
      </c>
      <c r="B80" s="22" t="s">
        <v>146</v>
      </c>
      <c r="C80" s="24" t="s">
        <v>21</v>
      </c>
      <c r="D80" s="12">
        <v>27</v>
      </c>
      <c r="E80" s="13"/>
      <c r="F80" s="13">
        <f t="shared" si="2"/>
        <v>0</v>
      </c>
    </row>
    <row r="81" spans="1:6" ht="14.25">
      <c r="A81" s="9" t="s">
        <v>147</v>
      </c>
      <c r="B81" s="22" t="s">
        <v>148</v>
      </c>
      <c r="C81" s="24" t="s">
        <v>21</v>
      </c>
      <c r="D81" s="12">
        <v>16.5</v>
      </c>
      <c r="E81" s="13"/>
      <c r="F81" s="13">
        <f t="shared" si="2"/>
        <v>0</v>
      </c>
    </row>
    <row r="82" spans="1:6" ht="25.5">
      <c r="A82" s="9" t="s">
        <v>149</v>
      </c>
      <c r="B82" s="22" t="s">
        <v>150</v>
      </c>
      <c r="C82" s="24" t="s">
        <v>18</v>
      </c>
      <c r="D82" s="12">
        <v>50</v>
      </c>
      <c r="E82" s="13"/>
      <c r="F82" s="13">
        <f t="shared" si="2"/>
        <v>0</v>
      </c>
    </row>
    <row r="83" spans="1:6" ht="63.75">
      <c r="A83" s="9" t="s">
        <v>151</v>
      </c>
      <c r="B83" s="22" t="s">
        <v>152</v>
      </c>
      <c r="C83" s="24" t="s">
        <v>135</v>
      </c>
      <c r="D83" s="12">
        <v>1</v>
      </c>
      <c r="E83" s="13"/>
      <c r="F83" s="13">
        <f t="shared" si="2"/>
        <v>0</v>
      </c>
    </row>
    <row r="84" spans="1:6" ht="15">
      <c r="A84" s="17"/>
      <c r="B84" s="25" t="s">
        <v>153</v>
      </c>
      <c r="C84" s="5"/>
      <c r="D84" s="15"/>
      <c r="E84" s="16"/>
      <c r="F84" s="16">
        <f>SUM(F78:F83)</f>
        <v>0</v>
      </c>
    </row>
    <row r="85" spans="1:6" ht="15">
      <c r="A85" s="17" t="s">
        <v>154</v>
      </c>
      <c r="B85" s="18" t="s">
        <v>155</v>
      </c>
      <c r="C85" s="7"/>
      <c r="D85" s="15"/>
      <c r="E85" s="16"/>
      <c r="F85" s="16"/>
    </row>
    <row r="86" spans="1:6" ht="14.25">
      <c r="A86" s="9" t="s">
        <v>156</v>
      </c>
      <c r="B86" s="30" t="s">
        <v>157</v>
      </c>
      <c r="C86" s="11" t="s">
        <v>135</v>
      </c>
      <c r="D86" s="12">
        <v>1</v>
      </c>
      <c r="E86" s="13"/>
      <c r="F86" s="13">
        <f>+E86*D86</f>
        <v>0</v>
      </c>
    </row>
    <row r="87" spans="1:6" ht="14.25">
      <c r="A87" s="9" t="s">
        <v>158</v>
      </c>
      <c r="B87" s="30" t="s">
        <v>159</v>
      </c>
      <c r="C87" s="11" t="s">
        <v>135</v>
      </c>
      <c r="D87" s="12">
        <v>1</v>
      </c>
      <c r="E87" s="13"/>
      <c r="F87" s="13">
        <f>+E87*D87</f>
        <v>0</v>
      </c>
    </row>
    <row r="88" spans="1:6" ht="15">
      <c r="A88" s="17"/>
      <c r="B88" s="31" t="s">
        <v>160</v>
      </c>
      <c r="C88" s="7"/>
      <c r="D88" s="15"/>
      <c r="E88" s="16"/>
      <c r="F88" s="16">
        <f>SUM(F86:F87)</f>
        <v>0</v>
      </c>
    </row>
    <row r="89" spans="1:6" ht="15.75">
      <c r="A89" s="32"/>
      <c r="B89" s="18" t="s">
        <v>161</v>
      </c>
      <c r="C89" s="7"/>
      <c r="D89" s="15"/>
      <c r="E89" s="33"/>
      <c r="F89" s="34">
        <f>+F88+F84+F76+F64+F23</f>
        <v>0</v>
      </c>
    </row>
    <row r="90" spans="1:6" ht="15.75">
      <c r="A90" s="32"/>
      <c r="B90" s="18" t="s">
        <v>173</v>
      </c>
      <c r="C90" s="7"/>
      <c r="D90" s="15"/>
      <c r="E90" s="33"/>
      <c r="F90" s="34">
        <f>+F89*0</f>
        <v>0</v>
      </c>
    </row>
    <row r="91" spans="1:6" ht="15.75">
      <c r="A91" s="32"/>
      <c r="B91" s="18" t="s">
        <v>163</v>
      </c>
      <c r="C91" s="7"/>
      <c r="D91" s="15"/>
      <c r="E91" s="33"/>
      <c r="F91" s="34">
        <f>+F90+F89</f>
        <v>0</v>
      </c>
    </row>
    <row r="92" spans="1:6" ht="15.75">
      <c r="A92" s="32"/>
      <c r="B92" s="18" t="s">
        <v>174</v>
      </c>
      <c r="C92" s="7"/>
      <c r="D92" s="15"/>
      <c r="E92" s="33"/>
      <c r="F92" s="34">
        <f>+(F89*0.16)*0</f>
        <v>0</v>
      </c>
    </row>
    <row r="93" spans="1:6" ht="15.75">
      <c r="A93" s="32"/>
      <c r="B93" s="18" t="s">
        <v>165</v>
      </c>
      <c r="C93" s="7"/>
      <c r="D93" s="15"/>
      <c r="E93" s="33"/>
      <c r="F93" s="34">
        <f>+F92+F91</f>
        <v>0</v>
      </c>
    </row>
    <row r="94" spans="1:6" ht="12.75">
      <c r="A94" s="35"/>
      <c r="B94" s="35"/>
      <c r="C94" s="35"/>
      <c r="D94" s="35"/>
      <c r="E94" s="35"/>
      <c r="F94" s="35"/>
    </row>
    <row r="95" spans="1:6" ht="12.75">
      <c r="A95" s="36"/>
      <c r="B95" s="36"/>
      <c r="C95" s="36"/>
      <c r="D95" s="37"/>
      <c r="E95" s="36"/>
      <c r="F95" s="36"/>
    </row>
    <row r="96" spans="1:6" ht="12.75">
      <c r="A96" s="36"/>
      <c r="B96" s="36"/>
      <c r="C96" s="36"/>
      <c r="D96" s="37"/>
      <c r="E96" s="36"/>
      <c r="F96" s="36"/>
    </row>
    <row r="97" spans="1:6" ht="12.75">
      <c r="A97" s="36"/>
      <c r="B97" s="36"/>
      <c r="C97" s="36"/>
      <c r="D97" s="37"/>
      <c r="E97" s="36"/>
      <c r="F97" s="36"/>
    </row>
    <row r="98" spans="1:6" ht="12.75">
      <c r="A98" s="36"/>
      <c r="B98" s="36"/>
      <c r="C98" s="36"/>
      <c r="D98" s="37"/>
      <c r="E98" s="36"/>
      <c r="F98" s="36"/>
    </row>
    <row r="99" spans="1:6" ht="12.75">
      <c r="A99" s="36"/>
      <c r="B99" s="36"/>
      <c r="C99" s="36"/>
      <c r="D99" s="36"/>
      <c r="E99" s="36"/>
      <c r="F99" s="36"/>
    </row>
    <row r="100" spans="1:6" ht="12.75">
      <c r="A100" s="36"/>
      <c r="B100" s="36"/>
      <c r="C100" s="36"/>
      <c r="D100" s="36"/>
      <c r="E100" s="36"/>
      <c r="F100" s="36"/>
    </row>
    <row r="101" spans="1:6" ht="12.75">
      <c r="A101" s="36"/>
      <c r="B101" s="39"/>
      <c r="C101" s="39"/>
      <c r="D101" s="39"/>
      <c r="E101" s="39"/>
      <c r="F101" s="39"/>
    </row>
  </sheetData>
  <sheetProtection/>
  <mergeCells count="3">
    <mergeCell ref="E10:F10"/>
    <mergeCell ref="B101:F101"/>
    <mergeCell ref="A5:F5"/>
  </mergeCells>
  <printOptions horizontalCentered="1"/>
  <pageMargins left="0.7874015748031497" right="0.7874015748031497" top="0.984251968503937" bottom="0.984251968503937" header="0" footer="0"/>
  <pageSetup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F100" sqref="F100"/>
    </sheetView>
  </sheetViews>
  <sheetFormatPr defaultColWidth="11.421875" defaultRowHeight="12.75"/>
  <cols>
    <col min="1" max="1" width="7.28125" style="0" customWidth="1"/>
    <col min="2" max="2" width="48.28125" style="0" customWidth="1"/>
    <col min="3" max="3" width="10.140625" style="0" customWidth="1"/>
    <col min="4" max="4" width="11.421875" style="3" customWidth="1"/>
    <col min="5" max="5" width="14.7109375" style="0" customWidth="1"/>
    <col min="6" max="6" width="17.28125" style="0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ht="12.75">
      <c r="A6" s="4" t="s">
        <v>4</v>
      </c>
      <c r="B6" s="4"/>
      <c r="C6" s="4"/>
      <c r="D6" s="4"/>
      <c r="E6" s="4"/>
      <c r="F6" s="4"/>
    </row>
    <row r="7" spans="1:6" ht="12.75">
      <c r="A7" s="4" t="s">
        <v>5</v>
      </c>
      <c r="B7" s="4"/>
      <c r="C7" s="4"/>
      <c r="D7" s="4"/>
      <c r="E7" s="4"/>
      <c r="F7" s="4"/>
    </row>
    <row r="8" spans="1:6" ht="12.75">
      <c r="A8" s="4" t="s">
        <v>6</v>
      </c>
      <c r="B8" s="4"/>
      <c r="C8" s="4"/>
      <c r="D8" s="4"/>
      <c r="E8" s="4"/>
      <c r="F8" s="4"/>
    </row>
    <row r="9" spans="1:6" ht="12.75">
      <c r="A9" s="4"/>
      <c r="B9" s="4"/>
      <c r="C9" s="4"/>
      <c r="D9" s="4"/>
      <c r="E9" s="4"/>
      <c r="F9" s="4"/>
    </row>
    <row r="10" spans="1:6" ht="12.75">
      <c r="A10" s="4"/>
      <c r="B10" s="4"/>
      <c r="C10" s="4"/>
      <c r="D10" s="4"/>
      <c r="E10" s="38" t="s">
        <v>7</v>
      </c>
      <c r="F10" s="38"/>
    </row>
    <row r="11" spans="1:6" ht="12.75">
      <c r="A11" s="5" t="s">
        <v>8</v>
      </c>
      <c r="B11" s="5" t="s">
        <v>9</v>
      </c>
      <c r="C11" s="5" t="s">
        <v>10</v>
      </c>
      <c r="D11" s="5" t="s">
        <v>11</v>
      </c>
      <c r="E11" s="6" t="s">
        <v>12</v>
      </c>
      <c r="F11" s="6" t="s">
        <v>13</v>
      </c>
    </row>
    <row r="12" spans="1:6" ht="15">
      <c r="A12" s="7" t="s">
        <v>14</v>
      </c>
      <c r="B12" s="8" t="s">
        <v>15</v>
      </c>
      <c r="C12" s="7"/>
      <c r="D12" s="7"/>
      <c r="E12" s="7"/>
      <c r="F12" s="7"/>
    </row>
    <row r="13" spans="1:6" ht="14.25">
      <c r="A13" s="9" t="s">
        <v>16</v>
      </c>
      <c r="B13" s="10" t="s">
        <v>17</v>
      </c>
      <c r="C13" s="11" t="s">
        <v>18</v>
      </c>
      <c r="D13" s="12">
        <v>275</v>
      </c>
      <c r="E13" s="13">
        <v>1200</v>
      </c>
      <c r="F13" s="13">
        <f aca="true" t="shared" si="0" ref="F13:F22">+E13*D13</f>
        <v>330000</v>
      </c>
    </row>
    <row r="14" spans="1:6" ht="38.25">
      <c r="A14" s="9" t="s">
        <v>19</v>
      </c>
      <c r="B14" s="10" t="s">
        <v>20</v>
      </c>
      <c r="C14" s="11" t="s">
        <v>21</v>
      </c>
      <c r="D14" s="12">
        <v>38</v>
      </c>
      <c r="E14" s="13">
        <v>23100</v>
      </c>
      <c r="F14" s="13">
        <f t="shared" si="0"/>
        <v>877800</v>
      </c>
    </row>
    <row r="15" spans="1:6" ht="25.5">
      <c r="A15" s="9" t="s">
        <v>22</v>
      </c>
      <c r="B15" s="10" t="s">
        <v>23</v>
      </c>
      <c r="C15" s="11" t="s">
        <v>18</v>
      </c>
      <c r="D15" s="12">
        <v>288</v>
      </c>
      <c r="E15" s="13">
        <v>25200</v>
      </c>
      <c r="F15" s="13">
        <f t="shared" si="0"/>
        <v>7257600</v>
      </c>
    </row>
    <row r="16" spans="1:6" ht="25.5">
      <c r="A16" s="9" t="s">
        <v>24</v>
      </c>
      <c r="B16" s="10" t="s">
        <v>25</v>
      </c>
      <c r="C16" s="11" t="s">
        <v>26</v>
      </c>
      <c r="D16" s="12">
        <v>1195</v>
      </c>
      <c r="E16" s="13">
        <v>3200</v>
      </c>
      <c r="F16" s="13">
        <f t="shared" si="0"/>
        <v>3824000</v>
      </c>
    </row>
    <row r="17" spans="1:6" ht="25.5">
      <c r="A17" s="9" t="s">
        <v>27</v>
      </c>
      <c r="B17" s="10" t="s">
        <v>28</v>
      </c>
      <c r="C17" s="11" t="s">
        <v>21</v>
      </c>
      <c r="D17" s="12">
        <v>35</v>
      </c>
      <c r="E17" s="13">
        <v>263400</v>
      </c>
      <c r="F17" s="13">
        <f t="shared" si="0"/>
        <v>9219000</v>
      </c>
    </row>
    <row r="18" spans="1:6" ht="102">
      <c r="A18" s="9" t="s">
        <v>29</v>
      </c>
      <c r="B18" s="10" t="s">
        <v>30</v>
      </c>
      <c r="C18" s="11" t="s">
        <v>18</v>
      </c>
      <c r="D18" s="12">
        <v>288</v>
      </c>
      <c r="E18" s="13">
        <v>51550</v>
      </c>
      <c r="F18" s="13">
        <f t="shared" si="0"/>
        <v>14846400</v>
      </c>
    </row>
    <row r="19" spans="1:6" ht="38.25">
      <c r="A19" s="9" t="s">
        <v>31</v>
      </c>
      <c r="B19" s="10" t="s">
        <v>32</v>
      </c>
      <c r="C19" s="11" t="s">
        <v>33</v>
      </c>
      <c r="D19" s="12">
        <v>12</v>
      </c>
      <c r="E19" s="13">
        <v>22000</v>
      </c>
      <c r="F19" s="13">
        <f t="shared" si="0"/>
        <v>264000</v>
      </c>
    </row>
    <row r="20" spans="1:6" ht="25.5">
      <c r="A20" s="9" t="s">
        <v>34</v>
      </c>
      <c r="B20" s="10" t="s">
        <v>35</v>
      </c>
      <c r="C20" s="11" t="s">
        <v>36</v>
      </c>
      <c r="D20" s="12">
        <v>105</v>
      </c>
      <c r="E20" s="13">
        <v>32700</v>
      </c>
      <c r="F20" s="13">
        <f t="shared" si="0"/>
        <v>3433500</v>
      </c>
    </row>
    <row r="21" spans="1:6" ht="25.5">
      <c r="A21" s="9" t="s">
        <v>37</v>
      </c>
      <c r="B21" s="10" t="s">
        <v>38</v>
      </c>
      <c r="C21" s="11" t="s">
        <v>18</v>
      </c>
      <c r="D21" s="12">
        <v>55</v>
      </c>
      <c r="E21" s="13">
        <v>23641</v>
      </c>
      <c r="F21" s="13">
        <f t="shared" si="0"/>
        <v>1300255</v>
      </c>
    </row>
    <row r="22" spans="1:6" ht="38.25">
      <c r="A22" s="9" t="s">
        <v>39</v>
      </c>
      <c r="B22" s="10" t="s">
        <v>40</v>
      </c>
      <c r="C22" s="11" t="s">
        <v>18</v>
      </c>
      <c r="D22" s="12">
        <v>75</v>
      </c>
      <c r="E22" s="13">
        <v>26800</v>
      </c>
      <c r="F22" s="13">
        <f t="shared" si="0"/>
        <v>2010000</v>
      </c>
    </row>
    <row r="23" spans="1:6" ht="15">
      <c r="A23" s="9"/>
      <c r="B23" s="14" t="s">
        <v>41</v>
      </c>
      <c r="C23" s="7"/>
      <c r="D23" s="15"/>
      <c r="E23" s="16"/>
      <c r="F23" s="16">
        <f>SUM(F13:F22)</f>
        <v>43362555</v>
      </c>
    </row>
    <row r="24" spans="1:6" ht="15">
      <c r="A24" s="17" t="s">
        <v>42</v>
      </c>
      <c r="B24" s="18" t="s">
        <v>43</v>
      </c>
      <c r="C24" s="7"/>
      <c r="D24" s="15"/>
      <c r="E24" s="16"/>
      <c r="F24" s="16"/>
    </row>
    <row r="25" spans="1:6" ht="14.25">
      <c r="A25" s="9" t="s">
        <v>44</v>
      </c>
      <c r="B25" s="10" t="s">
        <v>17</v>
      </c>
      <c r="C25" s="11" t="s">
        <v>36</v>
      </c>
      <c r="D25" s="12">
        <v>8</v>
      </c>
      <c r="E25" s="13">
        <v>1200</v>
      </c>
      <c r="F25" s="13">
        <f>+E25*D25</f>
        <v>9600</v>
      </c>
    </row>
    <row r="26" spans="1:6" ht="25.5">
      <c r="A26" s="9" t="s">
        <v>45</v>
      </c>
      <c r="B26" s="10" t="s">
        <v>46</v>
      </c>
      <c r="C26" s="11" t="s">
        <v>36</v>
      </c>
      <c r="D26" s="12">
        <v>9</v>
      </c>
      <c r="E26" s="13">
        <v>9240</v>
      </c>
      <c r="F26" s="13">
        <f>+E26*D26</f>
        <v>83160</v>
      </c>
    </row>
    <row r="27" spans="1:6" ht="14.25">
      <c r="A27" s="9" t="s">
        <v>47</v>
      </c>
      <c r="B27" s="10" t="s">
        <v>48</v>
      </c>
      <c r="C27" s="11" t="s">
        <v>21</v>
      </c>
      <c r="D27" s="12">
        <v>4</v>
      </c>
      <c r="E27" s="13">
        <v>45683</v>
      </c>
      <c r="F27" s="13">
        <f>+E27*D27</f>
        <v>182732</v>
      </c>
    </row>
    <row r="28" spans="1:6" ht="25.5">
      <c r="A28" s="9" t="s">
        <v>49</v>
      </c>
      <c r="B28" s="10" t="s">
        <v>23</v>
      </c>
      <c r="C28" s="11" t="s">
        <v>18</v>
      </c>
      <c r="D28" s="12">
        <v>11</v>
      </c>
      <c r="E28" s="13">
        <v>25200</v>
      </c>
      <c r="F28" s="13">
        <f>+E28*D28</f>
        <v>277200</v>
      </c>
    </row>
    <row r="29" spans="1:6" ht="38.25">
      <c r="A29" s="9" t="s">
        <v>50</v>
      </c>
      <c r="B29" s="10" t="s">
        <v>51</v>
      </c>
      <c r="C29" s="11" t="s">
        <v>21</v>
      </c>
      <c r="D29" s="12">
        <v>1</v>
      </c>
      <c r="E29" s="13">
        <v>23100</v>
      </c>
      <c r="F29" s="13">
        <f>+E29*D29</f>
        <v>23100</v>
      </c>
    </row>
    <row r="30" spans="1:6" ht="14.25">
      <c r="A30" s="9"/>
      <c r="B30" s="14" t="s">
        <v>52</v>
      </c>
      <c r="C30" s="11"/>
      <c r="D30" s="12"/>
      <c r="E30" s="13"/>
      <c r="F30" s="13"/>
    </row>
    <row r="31" spans="1:6" ht="38.25">
      <c r="A31" s="9" t="s">
        <v>53</v>
      </c>
      <c r="B31" s="10" t="s">
        <v>54</v>
      </c>
      <c r="C31" s="19" t="s">
        <v>18</v>
      </c>
      <c r="D31" s="20">
        <v>12</v>
      </c>
      <c r="E31" s="21">
        <v>23641</v>
      </c>
      <c r="F31" s="13">
        <f>+E31*D31</f>
        <v>283692</v>
      </c>
    </row>
    <row r="32" spans="1:6" ht="38.25">
      <c r="A32" s="9" t="s">
        <v>55</v>
      </c>
      <c r="B32" s="10" t="s">
        <v>56</v>
      </c>
      <c r="C32" s="19" t="s">
        <v>18</v>
      </c>
      <c r="D32" s="20">
        <v>10</v>
      </c>
      <c r="E32" s="21">
        <v>23641</v>
      </c>
      <c r="F32" s="13">
        <f>+E32*D32</f>
        <v>236410</v>
      </c>
    </row>
    <row r="33" spans="1:6" ht="38.25">
      <c r="A33" s="9" t="s">
        <v>57</v>
      </c>
      <c r="B33" s="10" t="s">
        <v>58</v>
      </c>
      <c r="C33" s="19" t="s">
        <v>18</v>
      </c>
      <c r="D33" s="20">
        <v>8</v>
      </c>
      <c r="E33" s="21">
        <v>38940</v>
      </c>
      <c r="F33" s="13">
        <f>+E33*D33</f>
        <v>311520</v>
      </c>
    </row>
    <row r="34" spans="1:6" ht="14.25">
      <c r="A34" s="9"/>
      <c r="B34" s="14" t="s">
        <v>59</v>
      </c>
      <c r="C34" s="19"/>
      <c r="D34" s="20"/>
      <c r="E34" s="21"/>
      <c r="F34" s="13"/>
    </row>
    <row r="35" spans="1:6" ht="25.5">
      <c r="A35" s="9" t="s">
        <v>60</v>
      </c>
      <c r="B35" s="10" t="s">
        <v>61</v>
      </c>
      <c r="C35" s="11" t="s">
        <v>36</v>
      </c>
      <c r="D35" s="12">
        <v>2</v>
      </c>
      <c r="E35" s="13">
        <v>23173</v>
      </c>
      <c r="F35" s="13">
        <f>+E35*D35</f>
        <v>46346</v>
      </c>
    </row>
    <row r="36" spans="1:6" ht="25.5">
      <c r="A36" s="9" t="s">
        <v>62</v>
      </c>
      <c r="B36" s="10" t="s">
        <v>63</v>
      </c>
      <c r="C36" s="11" t="s">
        <v>36</v>
      </c>
      <c r="D36" s="12">
        <v>9</v>
      </c>
      <c r="E36" s="13">
        <v>42011</v>
      </c>
      <c r="F36" s="13">
        <f>+E36*D36</f>
        <v>378099</v>
      </c>
    </row>
    <row r="37" spans="1:6" ht="76.5">
      <c r="A37" s="9" t="s">
        <v>64</v>
      </c>
      <c r="B37" s="22" t="s">
        <v>65</v>
      </c>
      <c r="C37" s="11" t="s">
        <v>36</v>
      </c>
      <c r="D37" s="12">
        <v>5</v>
      </c>
      <c r="E37" s="13">
        <v>81754</v>
      </c>
      <c r="F37" s="13">
        <f>+E37*D37</f>
        <v>408770</v>
      </c>
    </row>
    <row r="38" spans="1:6" ht="15">
      <c r="A38" s="9" t="s">
        <v>66</v>
      </c>
      <c r="B38" s="22" t="s">
        <v>67</v>
      </c>
      <c r="C38" s="23" t="s">
        <v>18</v>
      </c>
      <c r="D38" s="12">
        <v>5</v>
      </c>
      <c r="E38" s="13">
        <v>26720</v>
      </c>
      <c r="F38" s="13">
        <f>+E38*D38</f>
        <v>133600</v>
      </c>
    </row>
    <row r="39" spans="1:6" ht="14.25">
      <c r="A39" s="9"/>
      <c r="B39" s="14" t="s">
        <v>68</v>
      </c>
      <c r="C39" s="11"/>
      <c r="D39" s="12"/>
      <c r="E39" s="13"/>
      <c r="F39" s="13"/>
    </row>
    <row r="40" spans="1:6" ht="25.5">
      <c r="A40" s="9" t="s">
        <v>69</v>
      </c>
      <c r="B40" s="10" t="s">
        <v>70</v>
      </c>
      <c r="C40" s="19" t="s">
        <v>36</v>
      </c>
      <c r="D40" s="20">
        <v>6</v>
      </c>
      <c r="E40" s="21">
        <v>58780</v>
      </c>
      <c r="F40" s="13">
        <f>+E40*D40</f>
        <v>352680</v>
      </c>
    </row>
    <row r="41" spans="1:6" ht="63.75">
      <c r="A41" s="9" t="s">
        <v>71</v>
      </c>
      <c r="B41" s="22" t="s">
        <v>72</v>
      </c>
      <c r="C41" s="24" t="s">
        <v>36</v>
      </c>
      <c r="D41" s="12">
        <v>4</v>
      </c>
      <c r="E41" s="13">
        <v>50399</v>
      </c>
      <c r="F41" s="13">
        <f>+E41*D41</f>
        <v>201596</v>
      </c>
    </row>
    <row r="42" spans="1:6" ht="25.5">
      <c r="A42" s="9"/>
      <c r="B42" s="14" t="s">
        <v>73</v>
      </c>
      <c r="C42" s="11"/>
      <c r="D42" s="12"/>
      <c r="E42" s="13"/>
      <c r="F42" s="13"/>
    </row>
    <row r="43" spans="1:6" ht="25.5">
      <c r="A43" s="9" t="s">
        <v>74</v>
      </c>
      <c r="B43" s="10" t="s">
        <v>75</v>
      </c>
      <c r="C43" s="19" t="s">
        <v>36</v>
      </c>
      <c r="D43" s="20">
        <v>23</v>
      </c>
      <c r="E43" s="21">
        <v>31200</v>
      </c>
      <c r="F43" s="13">
        <f>+E43*D43</f>
        <v>717600</v>
      </c>
    </row>
    <row r="44" spans="1:6" ht="25.5">
      <c r="A44" s="9" t="s">
        <v>76</v>
      </c>
      <c r="B44" s="10" t="s">
        <v>77</v>
      </c>
      <c r="C44" s="19" t="s">
        <v>36</v>
      </c>
      <c r="D44" s="20">
        <v>46</v>
      </c>
      <c r="E44" s="21">
        <v>17656</v>
      </c>
      <c r="F44" s="13">
        <f>+E44*D44</f>
        <v>812176</v>
      </c>
    </row>
    <row r="45" spans="1:6" ht="25.5">
      <c r="A45" s="9" t="s">
        <v>78</v>
      </c>
      <c r="B45" s="10" t="s">
        <v>79</v>
      </c>
      <c r="C45" s="19" t="s">
        <v>36</v>
      </c>
      <c r="D45" s="20">
        <v>50</v>
      </c>
      <c r="E45" s="21">
        <v>7697</v>
      </c>
      <c r="F45" s="13">
        <f>+E45*D45</f>
        <v>384850</v>
      </c>
    </row>
    <row r="46" spans="1:6" ht="14.25">
      <c r="A46" s="9" t="s">
        <v>80</v>
      </c>
      <c r="B46" s="10" t="s">
        <v>81</v>
      </c>
      <c r="C46" s="19" t="s">
        <v>36</v>
      </c>
      <c r="D46" s="20">
        <v>9</v>
      </c>
      <c r="E46" s="21">
        <v>35275</v>
      </c>
      <c r="F46" s="13">
        <f>+E46*D46</f>
        <v>317475</v>
      </c>
    </row>
    <row r="47" spans="1:6" ht="15">
      <c r="A47" s="9"/>
      <c r="B47" s="25" t="s">
        <v>82</v>
      </c>
      <c r="C47" s="23"/>
      <c r="D47" s="12"/>
      <c r="E47" s="13"/>
      <c r="F47" s="13"/>
    </row>
    <row r="48" spans="1:6" ht="89.25">
      <c r="A48" s="9" t="s">
        <v>83</v>
      </c>
      <c r="B48" s="10" t="s">
        <v>84</v>
      </c>
      <c r="C48" s="19" t="s">
        <v>85</v>
      </c>
      <c r="D48" s="20">
        <v>3</v>
      </c>
      <c r="E48" s="21">
        <v>94212</v>
      </c>
      <c r="F48" s="13">
        <f>+E48*D48</f>
        <v>282636</v>
      </c>
    </row>
    <row r="49" spans="1:6" ht="102">
      <c r="A49" s="9" t="s">
        <v>86</v>
      </c>
      <c r="B49" s="10" t="s">
        <v>87</v>
      </c>
      <c r="C49" s="19" t="s">
        <v>85</v>
      </c>
      <c r="D49" s="20">
        <v>2</v>
      </c>
      <c r="E49" s="21">
        <v>99646</v>
      </c>
      <c r="F49" s="13">
        <f>+E49*D49</f>
        <v>199292</v>
      </c>
    </row>
    <row r="50" spans="1:6" ht="51">
      <c r="A50" s="9" t="s">
        <v>88</v>
      </c>
      <c r="B50" s="10" t="s">
        <v>89</v>
      </c>
      <c r="C50" s="19" t="s">
        <v>18</v>
      </c>
      <c r="D50" s="20">
        <v>14</v>
      </c>
      <c r="E50" s="21">
        <v>7500</v>
      </c>
      <c r="F50" s="13">
        <f>+E50*D50</f>
        <v>105000</v>
      </c>
    </row>
    <row r="51" spans="1:6" ht="14.25">
      <c r="A51" s="9"/>
      <c r="B51" s="14" t="s">
        <v>90</v>
      </c>
      <c r="C51" s="19"/>
      <c r="D51" s="20"/>
      <c r="E51" s="21"/>
      <c r="F51" s="13"/>
    </row>
    <row r="52" spans="1:6" ht="38.25">
      <c r="A52" s="9" t="s">
        <v>91</v>
      </c>
      <c r="B52" s="26" t="s">
        <v>92</v>
      </c>
      <c r="C52" s="19" t="s">
        <v>33</v>
      </c>
      <c r="D52" s="20">
        <v>2</v>
      </c>
      <c r="E52" s="21">
        <v>63649</v>
      </c>
      <c r="F52" s="13">
        <f aca="true" t="shared" si="1" ref="F52:F75">+E52*D52</f>
        <v>127298</v>
      </c>
    </row>
    <row r="53" spans="1:6" ht="38.25">
      <c r="A53" s="9" t="s">
        <v>93</v>
      </c>
      <c r="B53" s="26" t="s">
        <v>94</v>
      </c>
      <c r="C53" s="19" t="s">
        <v>33</v>
      </c>
      <c r="D53" s="20">
        <v>1</v>
      </c>
      <c r="E53" s="21">
        <v>54718</v>
      </c>
      <c r="F53" s="13">
        <f t="shared" si="1"/>
        <v>54718</v>
      </c>
    </row>
    <row r="54" spans="1:6" ht="51">
      <c r="A54" s="9" t="s">
        <v>95</v>
      </c>
      <c r="B54" s="26" t="s">
        <v>96</v>
      </c>
      <c r="C54" s="19" t="s">
        <v>33</v>
      </c>
      <c r="D54" s="20">
        <v>2</v>
      </c>
      <c r="E54" s="21">
        <v>21308</v>
      </c>
      <c r="F54" s="13">
        <f t="shared" si="1"/>
        <v>42616</v>
      </c>
    </row>
    <row r="55" spans="1:6" ht="38.25">
      <c r="A55" s="9" t="s">
        <v>97</v>
      </c>
      <c r="B55" s="26" t="s">
        <v>98</v>
      </c>
      <c r="C55" s="19" t="s">
        <v>18</v>
      </c>
      <c r="D55" s="20">
        <v>40</v>
      </c>
      <c r="E55" s="21">
        <v>4100</v>
      </c>
      <c r="F55" s="13">
        <f t="shared" si="1"/>
        <v>164000</v>
      </c>
    </row>
    <row r="56" spans="1:6" ht="25.5">
      <c r="A56" s="9" t="s">
        <v>99</v>
      </c>
      <c r="B56" s="26" t="s">
        <v>100</v>
      </c>
      <c r="C56" s="24" t="s">
        <v>18</v>
      </c>
      <c r="D56" s="20">
        <v>30</v>
      </c>
      <c r="E56" s="21">
        <v>21768</v>
      </c>
      <c r="F56" s="13">
        <f t="shared" si="1"/>
        <v>653040</v>
      </c>
    </row>
    <row r="57" spans="1:6" ht="51">
      <c r="A57" s="9" t="s">
        <v>101</v>
      </c>
      <c r="B57" s="26" t="s">
        <v>102</v>
      </c>
      <c r="C57" s="19" t="s">
        <v>10</v>
      </c>
      <c r="D57" s="20">
        <v>2</v>
      </c>
      <c r="E57" s="21">
        <v>123756</v>
      </c>
      <c r="F57" s="13">
        <f t="shared" si="1"/>
        <v>247512</v>
      </c>
    </row>
    <row r="58" spans="1:6" ht="14.25">
      <c r="A58" s="9"/>
      <c r="B58" s="25" t="s">
        <v>103</v>
      </c>
      <c r="C58" s="24"/>
      <c r="D58" s="12"/>
      <c r="E58" s="13"/>
      <c r="F58" s="13"/>
    </row>
    <row r="59" spans="1:6" ht="102">
      <c r="A59" s="9" t="s">
        <v>104</v>
      </c>
      <c r="B59" s="27" t="s">
        <v>105</v>
      </c>
      <c r="C59" s="24" t="s">
        <v>10</v>
      </c>
      <c r="D59" s="12">
        <v>1</v>
      </c>
      <c r="E59" s="13">
        <v>535000</v>
      </c>
      <c r="F59" s="13">
        <f t="shared" si="1"/>
        <v>535000</v>
      </c>
    </row>
    <row r="60" spans="1:6" ht="63.75">
      <c r="A60" s="9" t="s">
        <v>106</v>
      </c>
      <c r="B60" s="27" t="s">
        <v>107</v>
      </c>
      <c r="C60" s="24" t="s">
        <v>108</v>
      </c>
      <c r="D60" s="12">
        <v>1</v>
      </c>
      <c r="E60" s="13">
        <v>165000</v>
      </c>
      <c r="F60" s="13">
        <f t="shared" si="1"/>
        <v>165000</v>
      </c>
    </row>
    <row r="61" spans="1:6" ht="51">
      <c r="A61" s="9" t="s">
        <v>109</v>
      </c>
      <c r="B61" s="27" t="s">
        <v>110</v>
      </c>
      <c r="C61" s="24" t="s">
        <v>108</v>
      </c>
      <c r="D61" s="12">
        <v>1</v>
      </c>
      <c r="E61" s="13">
        <v>75000</v>
      </c>
      <c r="F61" s="13">
        <f t="shared" si="1"/>
        <v>75000</v>
      </c>
    </row>
    <row r="62" spans="1:6" ht="51">
      <c r="A62" s="9" t="s">
        <v>111</v>
      </c>
      <c r="B62" s="27" t="s">
        <v>112</v>
      </c>
      <c r="C62" s="24" t="s">
        <v>108</v>
      </c>
      <c r="D62" s="12">
        <v>1</v>
      </c>
      <c r="E62" s="13">
        <v>115000</v>
      </c>
      <c r="F62" s="13">
        <f t="shared" si="1"/>
        <v>115000</v>
      </c>
    </row>
    <row r="63" spans="1:6" ht="51">
      <c r="A63" s="9" t="s">
        <v>113</v>
      </c>
      <c r="B63" s="27" t="s">
        <v>114</v>
      </c>
      <c r="C63" s="24" t="s">
        <v>108</v>
      </c>
      <c r="D63" s="12">
        <v>2</v>
      </c>
      <c r="E63" s="13">
        <v>55000</v>
      </c>
      <c r="F63" s="13">
        <f t="shared" si="1"/>
        <v>110000</v>
      </c>
    </row>
    <row r="64" spans="1:6" ht="15">
      <c r="A64" s="17"/>
      <c r="B64" s="28" t="s">
        <v>115</v>
      </c>
      <c r="C64" s="5"/>
      <c r="D64" s="15"/>
      <c r="E64" s="16"/>
      <c r="F64" s="16">
        <f>SUM(F25:F63)</f>
        <v>8036718</v>
      </c>
    </row>
    <row r="65" spans="1:6" ht="30">
      <c r="A65" s="9" t="s">
        <v>116</v>
      </c>
      <c r="B65" s="29" t="s">
        <v>117</v>
      </c>
      <c r="C65" s="24"/>
      <c r="D65" s="12"/>
      <c r="E65" s="13"/>
      <c r="F65" s="13"/>
    </row>
    <row r="66" spans="1:6" ht="51">
      <c r="A66" s="9" t="s">
        <v>118</v>
      </c>
      <c r="B66" s="22" t="s">
        <v>119</v>
      </c>
      <c r="C66" s="24" t="s">
        <v>18</v>
      </c>
      <c r="D66" s="12">
        <v>120</v>
      </c>
      <c r="E66" s="13">
        <v>16006</v>
      </c>
      <c r="F66" s="13">
        <f t="shared" si="1"/>
        <v>1920720</v>
      </c>
    </row>
    <row r="67" spans="1:6" ht="14.25">
      <c r="A67" s="9" t="s">
        <v>120</v>
      </c>
      <c r="B67" s="22" t="s">
        <v>121</v>
      </c>
      <c r="C67" s="24" t="s">
        <v>18</v>
      </c>
      <c r="D67" s="12">
        <v>50</v>
      </c>
      <c r="E67" s="13">
        <v>10321</v>
      </c>
      <c r="F67" s="13">
        <f t="shared" si="1"/>
        <v>516050</v>
      </c>
    </row>
    <row r="68" spans="1:6" ht="51">
      <c r="A68" s="9" t="s">
        <v>122</v>
      </c>
      <c r="B68" s="22" t="s">
        <v>123</v>
      </c>
      <c r="C68" s="24" t="s">
        <v>18</v>
      </c>
      <c r="D68" s="12">
        <v>95</v>
      </c>
      <c r="E68" s="13">
        <v>60016</v>
      </c>
      <c r="F68" s="13">
        <f t="shared" si="1"/>
        <v>5701520</v>
      </c>
    </row>
    <row r="69" spans="1:6" ht="102">
      <c r="A69" s="9" t="s">
        <v>124</v>
      </c>
      <c r="B69" s="10" t="s">
        <v>30</v>
      </c>
      <c r="C69" s="24" t="s">
        <v>18</v>
      </c>
      <c r="D69" s="12">
        <v>95</v>
      </c>
      <c r="E69" s="13">
        <v>51550</v>
      </c>
      <c r="F69" s="13">
        <f t="shared" si="1"/>
        <v>4897250</v>
      </c>
    </row>
    <row r="70" spans="1:6" ht="25.5">
      <c r="A70" s="9" t="s">
        <v>125</v>
      </c>
      <c r="B70" s="22" t="s">
        <v>126</v>
      </c>
      <c r="C70" s="24" t="s">
        <v>18</v>
      </c>
      <c r="D70" s="12">
        <v>10</v>
      </c>
      <c r="E70" s="13">
        <v>12321</v>
      </c>
      <c r="F70" s="13">
        <f t="shared" si="1"/>
        <v>123210</v>
      </c>
    </row>
    <row r="71" spans="1:6" ht="51">
      <c r="A71" s="9" t="s">
        <v>127</v>
      </c>
      <c r="B71" s="22" t="s">
        <v>128</v>
      </c>
      <c r="C71" s="24" t="s">
        <v>18</v>
      </c>
      <c r="D71" s="12">
        <v>10</v>
      </c>
      <c r="E71" s="13">
        <v>64277</v>
      </c>
      <c r="F71" s="13">
        <f t="shared" si="1"/>
        <v>642770</v>
      </c>
    </row>
    <row r="72" spans="1:6" ht="25.5">
      <c r="A72" s="9" t="s">
        <v>129</v>
      </c>
      <c r="B72" s="22" t="s">
        <v>130</v>
      </c>
      <c r="C72" s="24" t="s">
        <v>36</v>
      </c>
      <c r="D72" s="12">
        <v>120</v>
      </c>
      <c r="E72" s="13">
        <v>10200</v>
      </c>
      <c r="F72" s="13">
        <f t="shared" si="1"/>
        <v>1224000</v>
      </c>
    </row>
    <row r="73" spans="1:6" ht="38.25">
      <c r="A73" s="9" t="s">
        <v>131</v>
      </c>
      <c r="B73" s="22" t="s">
        <v>132</v>
      </c>
      <c r="C73" s="24" t="s">
        <v>36</v>
      </c>
      <c r="D73" s="12">
        <v>120</v>
      </c>
      <c r="E73" s="13">
        <v>34385</v>
      </c>
      <c r="F73" s="13">
        <f t="shared" si="1"/>
        <v>4126200</v>
      </c>
    </row>
    <row r="74" spans="1:6" ht="14.25">
      <c r="A74" s="9" t="s">
        <v>133</v>
      </c>
      <c r="B74" s="22" t="s">
        <v>134</v>
      </c>
      <c r="C74" s="24" t="s">
        <v>135</v>
      </c>
      <c r="D74" s="12">
        <v>1</v>
      </c>
      <c r="E74" s="13">
        <v>250000</v>
      </c>
      <c r="F74" s="13">
        <f t="shared" si="1"/>
        <v>250000</v>
      </c>
    </row>
    <row r="75" spans="1:6" ht="14.25">
      <c r="A75" s="9" t="s">
        <v>136</v>
      </c>
      <c r="B75" s="22" t="s">
        <v>137</v>
      </c>
      <c r="C75" s="24" t="s">
        <v>135</v>
      </c>
      <c r="D75" s="12">
        <v>1</v>
      </c>
      <c r="E75" s="13">
        <v>175000</v>
      </c>
      <c r="F75" s="13">
        <f t="shared" si="1"/>
        <v>175000</v>
      </c>
    </row>
    <row r="76" spans="1:6" ht="15">
      <c r="A76" s="17"/>
      <c r="B76" s="25" t="s">
        <v>138</v>
      </c>
      <c r="C76" s="5"/>
      <c r="D76" s="15"/>
      <c r="E76" s="16"/>
      <c r="F76" s="16">
        <f>SUM(F65:F75)</f>
        <v>19576720</v>
      </c>
    </row>
    <row r="77" spans="1:6" ht="30">
      <c r="A77" s="17" t="s">
        <v>139</v>
      </c>
      <c r="B77" s="29" t="s">
        <v>140</v>
      </c>
      <c r="C77" s="5"/>
      <c r="D77" s="15"/>
      <c r="E77" s="16"/>
      <c r="F77" s="16"/>
    </row>
    <row r="78" spans="1:6" ht="25.5">
      <c r="A78" s="9" t="s">
        <v>141</v>
      </c>
      <c r="B78" s="22" t="s">
        <v>142</v>
      </c>
      <c r="C78" s="24" t="s">
        <v>21</v>
      </c>
      <c r="D78" s="12">
        <v>144</v>
      </c>
      <c r="E78" s="13">
        <v>23100</v>
      </c>
      <c r="F78" s="13">
        <f aca="true" t="shared" si="2" ref="F78:F83">+E78*D78</f>
        <v>3326400</v>
      </c>
    </row>
    <row r="79" spans="1:6" ht="51">
      <c r="A79" s="9" t="s">
        <v>143</v>
      </c>
      <c r="B79" s="22" t="s">
        <v>144</v>
      </c>
      <c r="C79" s="24" t="s">
        <v>21</v>
      </c>
      <c r="D79" s="12">
        <v>90</v>
      </c>
      <c r="E79" s="13">
        <v>64876</v>
      </c>
      <c r="F79" s="13">
        <f t="shared" si="2"/>
        <v>5838840</v>
      </c>
    </row>
    <row r="80" spans="1:6" ht="63.75">
      <c r="A80" s="9" t="s">
        <v>145</v>
      </c>
      <c r="B80" s="22" t="s">
        <v>146</v>
      </c>
      <c r="C80" s="24" t="s">
        <v>21</v>
      </c>
      <c r="D80" s="12">
        <v>27</v>
      </c>
      <c r="E80" s="13">
        <v>525522</v>
      </c>
      <c r="F80" s="13">
        <f t="shared" si="2"/>
        <v>14189094</v>
      </c>
    </row>
    <row r="81" spans="1:6" ht="14.25">
      <c r="A81" s="9" t="s">
        <v>147</v>
      </c>
      <c r="B81" s="22" t="s">
        <v>148</v>
      </c>
      <c r="C81" s="24" t="s">
        <v>21</v>
      </c>
      <c r="D81" s="12">
        <v>16.5</v>
      </c>
      <c r="E81" s="13">
        <v>71200</v>
      </c>
      <c r="F81" s="13">
        <f t="shared" si="2"/>
        <v>1174800</v>
      </c>
    </row>
    <row r="82" spans="1:6" ht="25.5">
      <c r="A82" s="9" t="s">
        <v>149</v>
      </c>
      <c r="B82" s="22" t="s">
        <v>150</v>
      </c>
      <c r="C82" s="24" t="s">
        <v>18</v>
      </c>
      <c r="D82" s="12">
        <v>50</v>
      </c>
      <c r="E82" s="13">
        <v>4900</v>
      </c>
      <c r="F82" s="13">
        <f t="shared" si="2"/>
        <v>245000</v>
      </c>
    </row>
    <row r="83" spans="1:6" ht="63.75">
      <c r="A83" s="9" t="s">
        <v>151</v>
      </c>
      <c r="B83" s="22" t="s">
        <v>152</v>
      </c>
      <c r="C83" s="24" t="s">
        <v>135</v>
      </c>
      <c r="D83" s="12">
        <v>1</v>
      </c>
      <c r="E83" s="13">
        <v>338436</v>
      </c>
      <c r="F83" s="13">
        <f t="shared" si="2"/>
        <v>338436</v>
      </c>
    </row>
    <row r="84" spans="1:6" ht="15">
      <c r="A84" s="17"/>
      <c r="B84" s="25" t="s">
        <v>153</v>
      </c>
      <c r="C84" s="5"/>
      <c r="D84" s="15"/>
      <c r="E84" s="16"/>
      <c r="F84" s="16">
        <f>SUM(F78:F83)</f>
        <v>25112570</v>
      </c>
    </row>
    <row r="85" spans="1:6" ht="15">
      <c r="A85" s="17" t="s">
        <v>154</v>
      </c>
      <c r="B85" s="18" t="s">
        <v>155</v>
      </c>
      <c r="C85" s="7"/>
      <c r="D85" s="15"/>
      <c r="E85" s="16"/>
      <c r="F85" s="16"/>
    </row>
    <row r="86" spans="1:6" ht="14.25">
      <c r="A86" s="9" t="s">
        <v>156</v>
      </c>
      <c r="B86" s="30" t="s">
        <v>157</v>
      </c>
      <c r="C86" s="11" t="s">
        <v>135</v>
      </c>
      <c r="D86" s="12">
        <v>1</v>
      </c>
      <c r="E86" s="13">
        <v>150000</v>
      </c>
      <c r="F86" s="13">
        <f>+E86*D86</f>
        <v>150000</v>
      </c>
    </row>
    <row r="87" spans="1:6" ht="14.25">
      <c r="A87" s="9" t="s">
        <v>158</v>
      </c>
      <c r="B87" s="30" t="s">
        <v>159</v>
      </c>
      <c r="C87" s="11" t="s">
        <v>135</v>
      </c>
      <c r="D87" s="12">
        <v>1</v>
      </c>
      <c r="E87" s="13">
        <v>150000</v>
      </c>
      <c r="F87" s="13">
        <f>+E87*D87</f>
        <v>150000</v>
      </c>
    </row>
    <row r="88" spans="1:6" ht="15">
      <c r="A88" s="17"/>
      <c r="B88" s="31" t="s">
        <v>160</v>
      </c>
      <c r="C88" s="7"/>
      <c r="D88" s="15"/>
      <c r="E88" s="16"/>
      <c r="F88" s="16">
        <f>SUM(F86:F87)</f>
        <v>300000</v>
      </c>
    </row>
    <row r="89" spans="1:6" ht="15.75">
      <c r="A89" s="32"/>
      <c r="B89" s="18" t="s">
        <v>161</v>
      </c>
      <c r="C89" s="7"/>
      <c r="D89" s="15"/>
      <c r="E89" s="33"/>
      <c r="F89" s="34">
        <f>+F88+F84+F76+F64+F23</f>
        <v>96388563</v>
      </c>
    </row>
    <row r="90" spans="1:6" ht="15.75">
      <c r="A90" s="32"/>
      <c r="B90" s="18" t="s">
        <v>162</v>
      </c>
      <c r="C90" s="7"/>
      <c r="D90" s="15"/>
      <c r="E90" s="33"/>
      <c r="F90" s="34">
        <f>+F89*0.25</f>
        <v>24097140.75</v>
      </c>
    </row>
    <row r="91" spans="1:6" ht="15.75">
      <c r="A91" s="32"/>
      <c r="B91" s="18" t="s">
        <v>163</v>
      </c>
      <c r="C91" s="7"/>
      <c r="D91" s="15"/>
      <c r="E91" s="33"/>
      <c r="F91" s="34">
        <f>+F90+F89</f>
        <v>120485703.75</v>
      </c>
    </row>
    <row r="92" spans="1:6" ht="15.75">
      <c r="A92" s="32"/>
      <c r="B92" s="18" t="s">
        <v>164</v>
      </c>
      <c r="C92" s="7"/>
      <c r="D92" s="15"/>
      <c r="E92" s="33"/>
      <c r="F92" s="34">
        <f>+(F89*0.16)*0.05</f>
        <v>771108.5040000001</v>
      </c>
    </row>
    <row r="93" spans="1:6" ht="15.75">
      <c r="A93" s="32"/>
      <c r="B93" s="18" t="s">
        <v>165</v>
      </c>
      <c r="C93" s="7"/>
      <c r="D93" s="15"/>
      <c r="E93" s="33"/>
      <c r="F93" s="34">
        <f>+F92+F91</f>
        <v>121256812.254</v>
      </c>
    </row>
    <row r="94" spans="1:6" ht="12.75">
      <c r="A94" s="35"/>
      <c r="B94" s="35"/>
      <c r="C94" s="35"/>
      <c r="D94" s="35"/>
      <c r="E94" s="35"/>
      <c r="F94" s="35"/>
    </row>
    <row r="95" spans="1:6" ht="12.75">
      <c r="A95" s="36"/>
      <c r="B95" s="36"/>
      <c r="C95" s="36"/>
      <c r="D95" s="37"/>
      <c r="E95" s="36"/>
      <c r="F95" s="36"/>
    </row>
    <row r="96" spans="1:6" ht="12.75">
      <c r="A96" s="36"/>
      <c r="B96" s="36"/>
      <c r="C96" s="36"/>
      <c r="D96" s="37"/>
      <c r="E96" s="36"/>
      <c r="F96" s="36"/>
    </row>
    <row r="97" spans="1:6" ht="12.75">
      <c r="A97" s="36"/>
      <c r="B97" s="36"/>
      <c r="C97" s="36"/>
      <c r="D97" s="37"/>
      <c r="E97" s="36"/>
      <c r="F97" s="36"/>
    </row>
    <row r="98" spans="1:6" ht="12.75">
      <c r="A98" s="36"/>
      <c r="B98" s="36"/>
      <c r="C98" s="36"/>
      <c r="D98" s="37"/>
      <c r="E98" s="36"/>
      <c r="F98" s="36"/>
    </row>
    <row r="99" spans="1:6" ht="12.75">
      <c r="A99" s="36"/>
      <c r="B99" s="36" t="s">
        <v>166</v>
      </c>
      <c r="C99" s="36"/>
      <c r="D99" s="36" t="s">
        <v>167</v>
      </c>
      <c r="E99" s="36"/>
      <c r="F99" s="36"/>
    </row>
    <row r="100" spans="1:6" ht="12.75">
      <c r="A100" s="36"/>
      <c r="B100" s="36" t="s">
        <v>168</v>
      </c>
      <c r="C100" s="36"/>
      <c r="D100" s="36" t="s">
        <v>169</v>
      </c>
      <c r="E100" s="36"/>
      <c r="F100" s="36"/>
    </row>
    <row r="101" spans="1:6" ht="12.75">
      <c r="A101" s="36"/>
      <c r="B101" s="39" t="s">
        <v>170</v>
      </c>
      <c r="C101" s="39"/>
      <c r="D101" s="39"/>
      <c r="E101" s="39"/>
      <c r="F101" s="39"/>
    </row>
  </sheetData>
  <sheetProtection/>
  <mergeCells count="2">
    <mergeCell ref="E10:F10"/>
    <mergeCell ref="B101:F10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cp:lastPrinted>2010-11-04T19:19:02Z</cp:lastPrinted>
  <dcterms:created xsi:type="dcterms:W3CDTF">2010-11-04T19:13:22Z</dcterms:created>
  <dcterms:modified xsi:type="dcterms:W3CDTF">2010-11-05T22:53:44Z</dcterms:modified>
  <cp:category/>
  <cp:version/>
  <cp:contentType/>
  <cp:contentStatus/>
</cp:coreProperties>
</file>